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1.xml" ContentType="application/vnd.openxmlformats-officedocument.spreadsheetml.comments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AE19578F-D27F-4A8A-9395-E1F0F1F5D1FE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PRET INT APQ" sheetId="7" r:id="rId1"/>
    <sheet name="Cotations FOURNITURES" sheetId="6" r:id="rId2"/>
    <sheet name="Fournitures SPQ" sheetId="1" r:id="rId3"/>
    <sheet name="TRAVAUX" sheetId="8" r:id="rId4"/>
    <sheet name="Cotations PRET INT" sheetId="2" r:id="rId5"/>
  </sheets>
  <definedNames>
    <definedName name="_xlnm._FilterDatabase" localSheetId="2" hidden="1">'Fournitures SPQ'!$B$16:$Y$47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21" i="8" l="1"/>
  <c r="M21" i="8" s="1"/>
  <c r="N21" i="8" s="1"/>
  <c r="O21" i="8" s="1"/>
  <c r="P21" i="8" s="1"/>
  <c r="Q21" i="8" s="1"/>
  <c r="R21" i="8" s="1"/>
  <c r="S21" i="8" s="1"/>
  <c r="U21" i="8" s="1"/>
  <c r="V21" i="8" s="1"/>
  <c r="W21" i="8" s="1"/>
  <c r="X21" i="8" s="1"/>
  <c r="L19" i="8"/>
  <c r="M19" i="8" s="1"/>
  <c r="N19" i="8" s="1"/>
  <c r="O19" i="8" s="1"/>
  <c r="P19" i="8" s="1"/>
  <c r="Q19" i="8" s="1"/>
  <c r="R19" i="8" s="1"/>
  <c r="S19" i="8" s="1"/>
  <c r="U19" i="8" s="1"/>
  <c r="V19" i="8" s="1"/>
  <c r="W19" i="8" s="1"/>
  <c r="X19" i="8" s="1"/>
  <c r="Z21" i="8" l="1"/>
  <c r="Y21" i="8"/>
  <c r="Z19" i="8"/>
  <c r="Y19" i="8"/>
  <c r="K45" i="1" l="1"/>
  <c r="L45" i="1" s="1"/>
  <c r="M45" i="1" s="1"/>
  <c r="N45" i="1" s="1"/>
  <c r="O45" i="1" s="1"/>
  <c r="P45" i="1" s="1"/>
  <c r="Q45" i="1" s="1"/>
  <c r="R45" i="1" s="1"/>
  <c r="T45" i="1" s="1"/>
  <c r="U45" i="1" s="1"/>
  <c r="V45" i="1" s="1"/>
  <c r="W45" i="1" s="1"/>
  <c r="X45" i="1" s="1"/>
  <c r="Y45" i="1" s="1"/>
  <c r="K39" i="1"/>
  <c r="L39" i="1" s="1"/>
  <c r="M39" i="1" s="1"/>
  <c r="N39" i="1" s="1"/>
  <c r="O39" i="1" s="1"/>
  <c r="P39" i="1" s="1"/>
  <c r="Q39" i="1" s="1"/>
  <c r="R39" i="1" s="1"/>
  <c r="T39" i="1" s="1"/>
  <c r="U39" i="1" s="1"/>
  <c r="V39" i="1" s="1"/>
  <c r="W39" i="1" s="1"/>
  <c r="X39" i="1" s="1"/>
  <c r="Y39" i="1" s="1"/>
  <c r="K37" i="1"/>
  <c r="L37" i="1" s="1"/>
  <c r="M37" i="1" s="1"/>
  <c r="N37" i="1" s="1"/>
  <c r="O37" i="1" s="1"/>
  <c r="P37" i="1" s="1"/>
  <c r="Q37" i="1" s="1"/>
  <c r="R37" i="1" s="1"/>
  <c r="T37" i="1" s="1"/>
  <c r="U37" i="1" s="1"/>
  <c r="V37" i="1" s="1"/>
  <c r="W37" i="1" s="1"/>
  <c r="X37" i="1" s="1"/>
  <c r="Y37" i="1" s="1"/>
  <c r="K31" i="1"/>
  <c r="L31" i="1" s="1"/>
  <c r="M31" i="1" s="1"/>
  <c r="N31" i="1" s="1"/>
  <c r="O31" i="1" s="1"/>
  <c r="P31" i="1" s="1"/>
  <c r="Q31" i="1" s="1"/>
  <c r="R31" i="1" s="1"/>
  <c r="T31" i="1" s="1"/>
  <c r="U31" i="1" s="1"/>
  <c r="V31" i="1" s="1"/>
  <c r="W31" i="1" s="1"/>
  <c r="X31" i="1" s="1"/>
  <c r="Y31" i="1" s="1"/>
  <c r="K23" i="1"/>
  <c r="L23" i="1" s="1"/>
  <c r="M23" i="1" s="1"/>
  <c r="N23" i="1" s="1"/>
  <c r="O23" i="1" s="1"/>
  <c r="P23" i="1" s="1"/>
  <c r="Q23" i="1" s="1"/>
  <c r="R23" i="1" s="1"/>
  <c r="T23" i="1" s="1"/>
  <c r="U23" i="1" s="1"/>
  <c r="V23" i="1" s="1"/>
  <c r="W23" i="1" s="1"/>
  <c r="X23" i="1" s="1"/>
  <c r="Y23" i="1" s="1"/>
  <c r="L17" i="8" l="1"/>
  <c r="M17" i="8" s="1"/>
  <c r="N17" i="8" s="1"/>
  <c r="O17" i="8" s="1"/>
  <c r="P17" i="8" s="1"/>
  <c r="Q17" i="8" s="1"/>
  <c r="R17" i="8" s="1"/>
  <c r="S17" i="8" s="1"/>
  <c r="U17" i="8" s="1"/>
  <c r="V17" i="8" s="1"/>
  <c r="W17" i="8" s="1"/>
  <c r="X17" i="8" s="1"/>
  <c r="O25" i="7"/>
  <c r="P25" i="7" s="1"/>
  <c r="Q25" i="7" s="1"/>
  <c r="R25" i="7" s="1"/>
  <c r="S25" i="7" s="1"/>
  <c r="T25" i="7" s="1"/>
  <c r="U25" i="7" s="1"/>
  <c r="V25" i="7" s="1"/>
  <c r="W25" i="7" s="1"/>
  <c r="X25" i="7" s="1"/>
  <c r="Y25" i="7" s="1"/>
  <c r="Z25" i="7" s="1"/>
  <c r="AB25" i="7" s="1"/>
  <c r="K43" i="1"/>
  <c r="L43" i="1" s="1"/>
  <c r="M43" i="1" s="1"/>
  <c r="N43" i="1" s="1"/>
  <c r="O43" i="1" s="1"/>
  <c r="P43" i="1" s="1"/>
  <c r="Q43" i="1" s="1"/>
  <c r="R43" i="1" s="1"/>
  <c r="T43" i="1" s="1"/>
  <c r="U43" i="1" s="1"/>
  <c r="V43" i="1" s="1"/>
  <c r="W43" i="1" s="1"/>
  <c r="X43" i="1" s="1"/>
  <c r="Y43" i="1" s="1"/>
  <c r="Z17" i="8" l="1"/>
  <c r="Y17" i="8"/>
  <c r="O23" i="7"/>
  <c r="P23" i="7" s="1"/>
  <c r="Q23" i="7" s="1"/>
  <c r="R23" i="7" s="1"/>
  <c r="S23" i="7" s="1"/>
  <c r="T23" i="7" s="1"/>
  <c r="U23" i="7" s="1"/>
  <c r="V23" i="7" s="1"/>
  <c r="W23" i="7" s="1"/>
  <c r="X23" i="7" s="1"/>
  <c r="Y23" i="7" s="1"/>
  <c r="Z23" i="7" s="1"/>
  <c r="AB23" i="7" s="1"/>
  <c r="K19" i="6" l="1"/>
  <c r="L19" i="6" s="1"/>
  <c r="M19" i="6" s="1"/>
  <c r="N19" i="6" s="1"/>
  <c r="O19" i="6" s="1"/>
  <c r="P19" i="6" s="1"/>
  <c r="Q19" i="6" s="1"/>
  <c r="R19" i="6" s="1"/>
  <c r="T19" i="6" s="1"/>
  <c r="U19" i="6" s="1"/>
  <c r="V19" i="6" s="1"/>
  <c r="W19" i="6" s="1"/>
  <c r="X19" i="6" s="1"/>
  <c r="K17" i="6"/>
  <c r="L17" i="6" s="1"/>
  <c r="M17" i="6" s="1"/>
  <c r="N17" i="6" s="1"/>
  <c r="O17" i="6" s="1"/>
  <c r="P17" i="6" s="1"/>
  <c r="Q17" i="6" s="1"/>
  <c r="R17" i="6" s="1"/>
  <c r="T17" i="6" s="1"/>
  <c r="U17" i="6" s="1"/>
  <c r="V17" i="6" s="1"/>
  <c r="W17" i="6" s="1"/>
  <c r="X17" i="6" s="1"/>
  <c r="O27" i="7"/>
  <c r="P27" i="7" s="1"/>
  <c r="Q27" i="7" s="1"/>
  <c r="R27" i="7" s="1"/>
  <c r="S27" i="7" s="1"/>
  <c r="T27" i="7" s="1"/>
  <c r="U27" i="7" s="1"/>
  <c r="V27" i="7" s="1"/>
  <c r="W27" i="7" s="1"/>
  <c r="X27" i="7" s="1"/>
  <c r="Y27" i="7" s="1"/>
  <c r="Z27" i="7" s="1"/>
  <c r="AB27" i="7" s="1"/>
  <c r="O21" i="7"/>
  <c r="P21" i="7" s="1"/>
  <c r="Q21" i="7" s="1"/>
  <c r="R21" i="7" s="1"/>
  <c r="S21" i="7" s="1"/>
  <c r="T21" i="7" s="1"/>
  <c r="U21" i="7" s="1"/>
  <c r="V21" i="7" s="1"/>
  <c r="W21" i="7" s="1"/>
  <c r="X21" i="7" s="1"/>
  <c r="Y21" i="7" s="1"/>
  <c r="Z21" i="7" s="1"/>
  <c r="AB21" i="7" s="1"/>
  <c r="O19" i="7"/>
  <c r="P19" i="7" s="1"/>
  <c r="Q19" i="7" s="1"/>
  <c r="R19" i="7" s="1"/>
  <c r="S19" i="7" s="1"/>
  <c r="T19" i="7" s="1"/>
  <c r="U19" i="7" s="1"/>
  <c r="V19" i="7" s="1"/>
  <c r="W19" i="7" s="1"/>
  <c r="X19" i="7" s="1"/>
  <c r="Y19" i="7" s="1"/>
  <c r="Z19" i="7" s="1"/>
  <c r="AB19" i="7" s="1"/>
  <c r="O17" i="7"/>
  <c r="P17" i="7" s="1"/>
  <c r="Q17" i="7" s="1"/>
  <c r="R17" i="7" s="1"/>
  <c r="S17" i="7" s="1"/>
  <c r="T17" i="7" s="1"/>
  <c r="U17" i="7" s="1"/>
  <c r="V17" i="7" s="1"/>
  <c r="W17" i="7" s="1"/>
  <c r="X17" i="7" s="1"/>
  <c r="Y17" i="7" s="1"/>
  <c r="Z17" i="7" s="1"/>
  <c r="AB17" i="7" s="1"/>
  <c r="K33" i="6" l="1"/>
  <c r="L33" i="6" s="1"/>
  <c r="M33" i="6" s="1"/>
  <c r="N33" i="6" s="1"/>
  <c r="O33" i="6" s="1"/>
  <c r="P33" i="6" s="1"/>
  <c r="Q33" i="6" s="1"/>
  <c r="R33" i="6" s="1"/>
  <c r="T33" i="6" s="1"/>
  <c r="U33" i="6" s="1"/>
  <c r="V33" i="6" s="1"/>
  <c r="W33" i="6" s="1"/>
  <c r="X33" i="6" s="1"/>
  <c r="K41" i="1"/>
  <c r="L41" i="1" s="1"/>
  <c r="M41" i="1" s="1"/>
  <c r="N41" i="1" s="1"/>
  <c r="O41" i="1" s="1"/>
  <c r="P41" i="1" s="1"/>
  <c r="Q41" i="1" s="1"/>
  <c r="R41" i="1" s="1"/>
  <c r="T41" i="1" s="1"/>
  <c r="U41" i="1" s="1"/>
  <c r="V41" i="1" s="1"/>
  <c r="W41" i="1" s="1"/>
  <c r="X41" i="1" s="1"/>
  <c r="Y41" i="1" s="1"/>
  <c r="K35" i="1"/>
  <c r="L35" i="1" s="1"/>
  <c r="M35" i="1" s="1"/>
  <c r="N35" i="1" s="1"/>
  <c r="O35" i="1" s="1"/>
  <c r="P35" i="1" s="1"/>
  <c r="Q35" i="1" s="1"/>
  <c r="R35" i="1" s="1"/>
  <c r="T35" i="1" s="1"/>
  <c r="U35" i="1" s="1"/>
  <c r="V35" i="1" s="1"/>
  <c r="W35" i="1" s="1"/>
  <c r="X35" i="1" s="1"/>
  <c r="Y35" i="1" s="1"/>
  <c r="K31" i="6"/>
  <c r="L31" i="6" s="1"/>
  <c r="M31" i="6" s="1"/>
  <c r="N31" i="6" s="1"/>
  <c r="O31" i="6" s="1"/>
  <c r="P31" i="6" s="1"/>
  <c r="Q31" i="6" s="1"/>
  <c r="R31" i="6" s="1"/>
  <c r="T31" i="6" s="1"/>
  <c r="U31" i="6" s="1"/>
  <c r="V31" i="6" s="1"/>
  <c r="W31" i="6" s="1"/>
  <c r="X31" i="6" s="1"/>
  <c r="K33" i="1"/>
  <c r="L33" i="1" s="1"/>
  <c r="M33" i="1" s="1"/>
  <c r="N33" i="1" s="1"/>
  <c r="O33" i="1" s="1"/>
  <c r="P33" i="1" s="1"/>
  <c r="Q33" i="1" s="1"/>
  <c r="R33" i="1" s="1"/>
  <c r="T33" i="1" s="1"/>
  <c r="U33" i="1" s="1"/>
  <c r="V33" i="1" s="1"/>
  <c r="W33" i="1" s="1"/>
  <c r="X33" i="1" s="1"/>
  <c r="Y33" i="1" s="1"/>
  <c r="K29" i="1"/>
  <c r="L29" i="1" s="1"/>
  <c r="M29" i="1" s="1"/>
  <c r="N29" i="1" s="1"/>
  <c r="O29" i="1" s="1"/>
  <c r="P29" i="1" s="1"/>
  <c r="Q29" i="1" s="1"/>
  <c r="R29" i="1" s="1"/>
  <c r="T29" i="1" s="1"/>
  <c r="U29" i="1" s="1"/>
  <c r="V29" i="1" s="1"/>
  <c r="W29" i="1" s="1"/>
  <c r="X29" i="1" s="1"/>
  <c r="Y29" i="1" s="1"/>
  <c r="K27" i="1"/>
  <c r="L27" i="1" s="1"/>
  <c r="M27" i="1" s="1"/>
  <c r="N27" i="1" s="1"/>
  <c r="O27" i="1" s="1"/>
  <c r="P27" i="1" s="1"/>
  <c r="Q27" i="1" s="1"/>
  <c r="R27" i="1" s="1"/>
  <c r="T27" i="1" s="1"/>
  <c r="U27" i="1" s="1"/>
  <c r="V27" i="1" s="1"/>
  <c r="W27" i="1" s="1"/>
  <c r="X27" i="1" s="1"/>
  <c r="Y27" i="1" s="1"/>
  <c r="K25" i="1"/>
  <c r="L25" i="1" s="1"/>
  <c r="M25" i="1" s="1"/>
  <c r="N25" i="1" s="1"/>
  <c r="O25" i="1" s="1"/>
  <c r="P25" i="1" s="1"/>
  <c r="Q25" i="1" s="1"/>
  <c r="R25" i="1" s="1"/>
  <c r="T25" i="1" s="1"/>
  <c r="U25" i="1" s="1"/>
  <c r="V25" i="1" s="1"/>
  <c r="W25" i="1" s="1"/>
  <c r="X25" i="1" s="1"/>
  <c r="Y25" i="1" s="1"/>
  <c r="K35" i="6" l="1"/>
  <c r="L35" i="6" s="1"/>
  <c r="M35" i="6" s="1"/>
  <c r="N35" i="6" s="1"/>
  <c r="O35" i="6" s="1"/>
  <c r="P35" i="6" s="1"/>
  <c r="Q35" i="6" s="1"/>
  <c r="R35" i="6" s="1"/>
  <c r="T35" i="6" s="1"/>
  <c r="U35" i="6" s="1"/>
  <c r="V35" i="6" s="1"/>
  <c r="W35" i="6" s="1"/>
  <c r="X35" i="6" s="1"/>
  <c r="K29" i="6"/>
  <c r="L29" i="6" s="1"/>
  <c r="M29" i="6" s="1"/>
  <c r="N29" i="6" s="1"/>
  <c r="K27" i="6"/>
  <c r="L27" i="6" s="1"/>
  <c r="M27" i="6" s="1"/>
  <c r="N27" i="6" s="1"/>
  <c r="O27" i="6" s="1"/>
  <c r="P27" i="6" s="1"/>
  <c r="Q27" i="6" s="1"/>
  <c r="R27" i="6" s="1"/>
  <c r="T27" i="6" s="1"/>
  <c r="U27" i="6" s="1"/>
  <c r="V27" i="6" s="1"/>
  <c r="W27" i="6" s="1"/>
  <c r="X27" i="6" s="1"/>
  <c r="K25" i="6"/>
  <c r="L25" i="6" s="1"/>
  <c r="M25" i="6" s="1"/>
  <c r="N25" i="6" s="1"/>
  <c r="O25" i="6" s="1"/>
  <c r="P25" i="6" s="1"/>
  <c r="Q25" i="6" s="1"/>
  <c r="R25" i="6" s="1"/>
  <c r="T25" i="6" s="1"/>
  <c r="U25" i="6" s="1"/>
  <c r="V25" i="6" s="1"/>
  <c r="W25" i="6" s="1"/>
  <c r="X25" i="6" s="1"/>
  <c r="K23" i="6"/>
  <c r="L23" i="6" s="1"/>
  <c r="M23" i="6" s="1"/>
  <c r="N23" i="6" s="1"/>
  <c r="O23" i="6" s="1"/>
  <c r="P23" i="6" s="1"/>
  <c r="Q23" i="6" s="1"/>
  <c r="R23" i="6" s="1"/>
  <c r="T23" i="6" s="1"/>
  <c r="U23" i="6" s="1"/>
  <c r="V23" i="6" s="1"/>
  <c r="W23" i="6" s="1"/>
  <c r="X23" i="6" s="1"/>
  <c r="K21" i="6"/>
  <c r="L21" i="6" s="1"/>
  <c r="M21" i="6" s="1"/>
  <c r="N21" i="6" s="1"/>
  <c r="O21" i="6" s="1"/>
  <c r="P21" i="6" s="1"/>
  <c r="Q21" i="6" s="1"/>
  <c r="R21" i="6" s="1"/>
  <c r="T21" i="6" s="1"/>
  <c r="U21" i="6" s="1"/>
  <c r="V21" i="6" s="1"/>
  <c r="W21" i="6" s="1"/>
  <c r="X21" i="6" s="1"/>
  <c r="O29" i="6" l="1"/>
  <c r="P29" i="6" s="1"/>
  <c r="Q29" i="6" s="1"/>
  <c r="R29" i="6" s="1"/>
  <c r="T29" i="6" s="1"/>
  <c r="U29" i="6" s="1"/>
  <c r="V29" i="6" s="1"/>
  <c r="W29" i="6" s="1"/>
  <c r="X29" i="6" s="1"/>
  <c r="K21" i="1"/>
  <c r="L21" i="1" s="1"/>
  <c r="M21" i="1" s="1"/>
  <c r="N21" i="1" s="1"/>
  <c r="O21" i="1" s="1"/>
  <c r="P21" i="1" s="1"/>
  <c r="Q21" i="1" s="1"/>
  <c r="R21" i="1" s="1"/>
  <c r="T21" i="1" s="1"/>
  <c r="U21" i="1" s="1"/>
  <c r="V21" i="1" s="1"/>
  <c r="W21" i="1" s="1"/>
  <c r="X21" i="1" s="1"/>
  <c r="Y21" i="1" s="1"/>
  <c r="K19" i="1"/>
  <c r="L19" i="1" s="1"/>
  <c r="M19" i="1" s="1"/>
  <c r="N19" i="1" s="1"/>
  <c r="O19" i="1" s="1"/>
  <c r="P19" i="1" s="1"/>
  <c r="Q19" i="1" s="1"/>
  <c r="R19" i="1" s="1"/>
  <c r="T19" i="1" s="1"/>
  <c r="U19" i="1" s="1"/>
  <c r="V19" i="1" s="1"/>
  <c r="W19" i="1" s="1"/>
  <c r="X19" i="1" s="1"/>
  <c r="Y19" i="1" s="1"/>
  <c r="K21" i="2" l="1"/>
  <c r="L21" i="2" s="1"/>
  <c r="M21" i="2" s="1"/>
  <c r="N21" i="2" s="1"/>
  <c r="O21" i="2" s="1"/>
  <c r="P21" i="2" s="1"/>
  <c r="Q21" i="2" s="1"/>
  <c r="R21" i="2" s="1"/>
  <c r="T21" i="2" s="1"/>
  <c r="U21" i="2" s="1"/>
  <c r="V21" i="2" s="1"/>
  <c r="W21" i="2" s="1"/>
  <c r="X21" i="2" s="1"/>
  <c r="K19" i="2"/>
  <c r="L19" i="2" s="1"/>
  <c r="M19" i="2" s="1"/>
  <c r="N19" i="2" s="1"/>
  <c r="O19" i="2" s="1"/>
  <c r="P19" i="2" s="1"/>
  <c r="Q19" i="2" s="1"/>
  <c r="R19" i="2" s="1"/>
  <c r="T19" i="2" s="1"/>
  <c r="U19" i="2" s="1"/>
  <c r="V19" i="2" s="1"/>
  <c r="W19" i="2" s="1"/>
  <c r="X19" i="2" s="1"/>
  <c r="K17" i="2"/>
  <c r="L17" i="2" s="1"/>
  <c r="M17" i="2" s="1"/>
  <c r="N17" i="2" s="1"/>
  <c r="O17" i="2" s="1"/>
  <c r="P17" i="2" s="1"/>
  <c r="Q17" i="2" s="1"/>
  <c r="R17" i="2" s="1"/>
  <c r="T17" i="2" s="1"/>
  <c r="U17" i="2" s="1"/>
  <c r="V17" i="2" s="1"/>
  <c r="W17" i="2" s="1"/>
  <c r="X1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GNCON/PoleEdu</author>
  </authors>
  <commentList>
    <comment ref="L15" authorId="0" shapeId="0" xr:uid="{4F316815-5E97-4E5B-889C-4A07AAEA759A}">
      <text>
        <r>
          <rPr>
            <b/>
            <sz val="9"/>
            <color indexed="81"/>
            <rFont val="Tahoma"/>
            <family val="2"/>
          </rPr>
          <t>GNCON/PoleEdu:</t>
        </r>
        <r>
          <rPr>
            <sz val="9"/>
            <color indexed="81"/>
            <rFont val="Tahoma"/>
            <family val="2"/>
          </rPr>
          <t xml:space="preserve">
Projet DAO déjà disponible? Retard sur le calendrier !!!</t>
        </r>
      </text>
    </comment>
  </commentList>
</comments>
</file>

<file path=xl/sharedStrings.xml><?xml version="1.0" encoding="utf-8"?>
<sst xmlns="http://schemas.openxmlformats.org/spreadsheetml/2006/main" count="634" uniqueCount="182">
  <si>
    <t>PLAN DE PASSATION DES MARCHES</t>
  </si>
  <si>
    <t>Autorité contractante :</t>
  </si>
  <si>
    <t>Exercice budgétaire:</t>
  </si>
  <si>
    <t>Ordonnateur:</t>
  </si>
  <si>
    <t>Ministre</t>
  </si>
  <si>
    <t>Journaux  de publication  de référence et site Internet:</t>
  </si>
  <si>
    <t>Autorité approbatrice:</t>
  </si>
  <si>
    <t>DGCMP</t>
  </si>
  <si>
    <t>MARCHES DE FOURNITURE SANS PRE QUALIFICATION</t>
  </si>
  <si>
    <t>IDENTIFICATION DU PROJET / MARCHE</t>
  </si>
  <si>
    <t xml:space="preserve"> Prévisions et Réalisations</t>
  </si>
  <si>
    <t>PHASE 1 : PROCEDURE D'APPEL D'OFFRES</t>
  </si>
  <si>
    <t>PHASE 2 : EVALUATION DES OFFRES</t>
  </si>
  <si>
    <t>PHASE 3 : CONCLUSION ET NOTIFICATION DU MARCHE</t>
  </si>
  <si>
    <t>PHASE 4 : EXECUTION DU MARCHE</t>
  </si>
  <si>
    <t>Numéro</t>
  </si>
  <si>
    <t>Intitulé du Projet/Marché</t>
  </si>
  <si>
    <t>Montant Budget GNF</t>
  </si>
  <si>
    <t>Code Budget</t>
  </si>
  <si>
    <t>Type de Financement</t>
  </si>
  <si>
    <t xml:space="preserve">N° Appel d'Offres </t>
  </si>
  <si>
    <t>Méthodes de passation</t>
  </si>
  <si>
    <t>Elaboration du DAO</t>
  </si>
  <si>
    <t>Non Objection sur DAO</t>
  </si>
  <si>
    <t xml:space="preserve">Publication  AAO   </t>
  </si>
  <si>
    <t>Date limite dépôt Offres</t>
  </si>
  <si>
    <t>Ouverture /Evaluation des offres</t>
  </si>
  <si>
    <t>Non Objection sur Rap. d'Evaluation</t>
  </si>
  <si>
    <t>Publication attribution/Notification provisoire</t>
  </si>
  <si>
    <t>Mise en forme du projet de contrat</t>
  </si>
  <si>
    <t>Non Objection sur le projet de contrat</t>
  </si>
  <si>
    <t>Montant du Contrat en GNF</t>
  </si>
  <si>
    <t>Signature du marché</t>
  </si>
  <si>
    <t>Approbation du Contrat</t>
  </si>
  <si>
    <t>Enregistrement /Immatriculation du marché</t>
  </si>
  <si>
    <t>Notification du marché approuvé</t>
  </si>
  <si>
    <t>Date début travaux</t>
  </si>
  <si>
    <t>Date fin travaux</t>
  </si>
  <si>
    <t>12 j</t>
  </si>
  <si>
    <t>3 j</t>
  </si>
  <si>
    <t>30 ou 45 j</t>
  </si>
  <si>
    <t>15 j</t>
  </si>
  <si>
    <t>7 j</t>
  </si>
  <si>
    <t>10 j</t>
  </si>
  <si>
    <t>3 ou 5 j</t>
  </si>
  <si>
    <t>BND</t>
  </si>
  <si>
    <t>AOO</t>
  </si>
  <si>
    <t>Prévisions</t>
  </si>
  <si>
    <t xml:space="preserve"> </t>
  </si>
  <si>
    <t>Réalisations</t>
  </si>
  <si>
    <t>Coût Total</t>
  </si>
  <si>
    <t>Approbation du plan de passation des marchés</t>
  </si>
  <si>
    <t>Autorité Approbatrice</t>
  </si>
  <si>
    <t>PTF : Partenaire Technique et Financier</t>
  </si>
  <si>
    <t>Mode de Passation</t>
  </si>
  <si>
    <t>Code Marché</t>
  </si>
  <si>
    <t>Nature de Marché</t>
  </si>
  <si>
    <t>TDR : Terme de référence</t>
  </si>
  <si>
    <t>Appel d'Offres Ouvert</t>
  </si>
  <si>
    <t>Fournitures</t>
  </si>
  <si>
    <t>Budget National et Autres Financements Intérieurs</t>
  </si>
  <si>
    <t>JMP : Journal des Marchés Publics</t>
  </si>
  <si>
    <t>AOR</t>
  </si>
  <si>
    <t>Appel d'Offres Restreint</t>
  </si>
  <si>
    <t>Travaux</t>
  </si>
  <si>
    <t>FINEX</t>
  </si>
  <si>
    <t>Financement Extérieur</t>
  </si>
  <si>
    <t>DAO : Dossier d’Appel d’Offres</t>
  </si>
  <si>
    <t>RC</t>
  </si>
  <si>
    <t>Reconduction</t>
  </si>
  <si>
    <t>Prestations intellectuelles</t>
  </si>
  <si>
    <t>CONJOINT</t>
  </si>
  <si>
    <t>Financement Conjoint</t>
  </si>
  <si>
    <t>DP : Demande de Proposition</t>
  </si>
  <si>
    <t>ED</t>
  </si>
  <si>
    <t>Entente Directe</t>
  </si>
  <si>
    <t>Délégations de Service Public</t>
  </si>
  <si>
    <t>CPM : Commission de Passation des    Marchés</t>
  </si>
  <si>
    <t>CR</t>
  </si>
  <si>
    <t>Consultation Restreinte</t>
  </si>
  <si>
    <t xml:space="preserve">ANO : Avis de Non Objection </t>
  </si>
  <si>
    <t>DC : Demande de Cotation</t>
  </si>
  <si>
    <t>AMI: Avis de Manifestation d'Interêt</t>
  </si>
  <si>
    <t>Le Responsable de la Passation des Marchés Publics</t>
  </si>
  <si>
    <t>Mohamed Seydouba CAMARA</t>
  </si>
  <si>
    <t>JAO, Horoya, Souverain, Site ARMP et Site web du département.</t>
  </si>
  <si>
    <t>PHASE 1 : PROCEDURE DE CONSULTATION</t>
  </si>
  <si>
    <t xml:space="preserve">N° Demande de Cotation </t>
  </si>
  <si>
    <t xml:space="preserve">Elaboration du Dossier de Consultation </t>
  </si>
  <si>
    <t xml:space="preserve">ANO sur le Dossier de Consultation </t>
  </si>
  <si>
    <t xml:space="preserve">Transmission du Dossier de Consultation </t>
  </si>
  <si>
    <t xml:space="preserve">Ouverture /Evaluation des offres </t>
  </si>
  <si>
    <t>ANO sur le rapport d'évaluation</t>
  </si>
  <si>
    <t>Mise en forme du  contrat</t>
  </si>
  <si>
    <t>ANO sur le projet de contrat</t>
  </si>
  <si>
    <t>Montant du Contrat</t>
  </si>
  <si>
    <t>Signature et Approbation du Contrat</t>
  </si>
  <si>
    <t>Enregistrement /Immatriculation et notification du marché</t>
  </si>
  <si>
    <t>5 J</t>
  </si>
  <si>
    <t>5 j</t>
  </si>
  <si>
    <t>DC</t>
  </si>
  <si>
    <t>Demande de cotation</t>
  </si>
  <si>
    <t>CPM : Commission de Passation des Marchés</t>
  </si>
  <si>
    <t>Achats de Documentation au compte du Cabinet</t>
  </si>
  <si>
    <t>Achats de Fournitures informatiques au compte de la Direction Générale de l'Enseignement Supérieur</t>
  </si>
  <si>
    <t>Achats de Fournitures informatiques au compte de l'Inspection Général</t>
  </si>
  <si>
    <t>Achats de Fournitures informatiques au compte du Bureau de Stratégie et de Développement</t>
  </si>
  <si>
    <t>Expertise au compte du Cabinet</t>
  </si>
  <si>
    <t>Achat Matériel Informatique au compte du Cabinet</t>
  </si>
  <si>
    <r>
      <t>MARCHES DE TRAVAUX / FOURNITURES / SERVICES DE PRESTATAIRES (PROCEDURE SIMPLIFIEE):</t>
    </r>
    <r>
      <rPr>
        <b/>
        <i/>
        <u/>
        <sz val="26"/>
        <color indexed="8"/>
        <rFont val="Calibri"/>
        <family val="2"/>
      </rPr>
      <t xml:space="preserve"> DEMANDES DE COTATIONS (DC)</t>
    </r>
  </si>
  <si>
    <t>Achats de Documentation au compte du Bureau de Stratégie et de Développement</t>
  </si>
  <si>
    <t>Achats de Fournitures et petits matériels du Bureau au compte du Bureau de Stratégie et de Développement</t>
  </si>
  <si>
    <t xml:space="preserve">Ministère de l'Enseignement Supérieur et de la Recherche Scientifique </t>
  </si>
  <si>
    <t>Achats de Fournitures informatiques au compte de Direction Générale de la Recherche Scientifique et de l'Innovation Technologique</t>
  </si>
  <si>
    <t>Impression des documents au compte Bureau de Strategie et de Developpement</t>
  </si>
  <si>
    <t>Achat pré-imprimé au compte du Bureau de Strategie et de Developpement</t>
  </si>
  <si>
    <t>Achat pré-imprimé au compte du Cabinet</t>
  </si>
  <si>
    <t>Achats De Fournitures Et Petits Matériels Bureau au compte du Cabinet</t>
  </si>
  <si>
    <t>Achats De Petit Matériel Et Outillage De Bureau au compte du Cabinet</t>
  </si>
  <si>
    <t>Entretien Et Réparation Matériel Informatique au compte du Cabinet</t>
  </si>
  <si>
    <t>Assistance Technique  au compte du Bureau de Strategie et de Developpement</t>
  </si>
  <si>
    <t>Assistance Technique  au compte du Service de Moderniation des Systèmes Informatiques</t>
  </si>
  <si>
    <t>Expertise au compte Direction Générale de l'Enseignement Supérieur</t>
  </si>
  <si>
    <t>MARCHES DE PRESTATIONS INTELLECTUELLES (suivant AO)</t>
  </si>
  <si>
    <t>IDENTIFICATION DU PROJET/MARCHE</t>
  </si>
  <si>
    <t>PHASE 1 : PROCEDURE DE PRESELECTION</t>
  </si>
  <si>
    <t>PHASE 2 : PROCEDURE DE SELECTION</t>
  </si>
  <si>
    <t>Montant budget GNF</t>
  </si>
  <si>
    <t xml:space="preserve">N° AMI </t>
  </si>
  <si>
    <t>Préparation TDR et DP</t>
  </si>
  <si>
    <t>Non Objection sur TDR</t>
  </si>
  <si>
    <t>Publication Avis à Manifestation d'Interet (MI)</t>
  </si>
  <si>
    <t xml:space="preserve">Ouverture /Evaluation des MI </t>
  </si>
  <si>
    <t>Non Objection sur DP</t>
  </si>
  <si>
    <t>Envoi DP aux candidats de la liste restreinte</t>
  </si>
  <si>
    <t>Date limite de dépôt des propoditions (tech et finan)</t>
  </si>
  <si>
    <t>Ouverture /Evaluation des propositions techniques</t>
  </si>
  <si>
    <t>Non Objection sur rapport Prop. Techn.</t>
  </si>
  <si>
    <t>Ouverture /Evaluation des propositions financières</t>
  </si>
  <si>
    <t>Non Objection sur rapport combinée PT/PF</t>
  </si>
  <si>
    <t>Publication attribution      /Notification provisoire</t>
  </si>
  <si>
    <t xml:space="preserve"> Négociation et mise en forme du contrat</t>
  </si>
  <si>
    <t>Non Objection sur le contrat négocié</t>
  </si>
  <si>
    <t>3 ou 7 j</t>
  </si>
  <si>
    <t>12j</t>
  </si>
  <si>
    <t>15j</t>
  </si>
  <si>
    <t>3j</t>
  </si>
  <si>
    <t>2 j</t>
  </si>
  <si>
    <t>SFQC</t>
  </si>
  <si>
    <t>Supervision des travaux pour le Projet d'Amenagement et  d'Equipements des laboratoires des IES/IRS/CDI</t>
  </si>
  <si>
    <t>MINISTERE DE L'ENSEIGNEMENT SUPERIEUR,  DE LA RECHERCHE SCIENTIFIQUE ET DE L'INNOVATION</t>
  </si>
  <si>
    <t>Journaux de référence de publication et site internet</t>
  </si>
  <si>
    <t xml:space="preserve">  www.armpguinee.org, DGMARKET</t>
  </si>
  <si>
    <t>PTF -BAS/ FCE</t>
  </si>
  <si>
    <t>MARCHES DE TRAVAUX</t>
  </si>
  <si>
    <t>Projet de Construction d'un Bâtiment R+9 et 2 niveaux de sous-sol abritant les services du MESRS à Kaloum</t>
  </si>
  <si>
    <t>Assistance technique au compte de la Direction Générale de l'Enseignement Supérieur</t>
  </si>
  <si>
    <t>Assistance technique au compte du Cabinet</t>
  </si>
  <si>
    <t>Autres Acquisitions, Installations D'Infrastructures, Machines Et Équipements pour le Projet d'Amenagement et  d'Equipements des laboratoires des IES/IRS/CDI</t>
  </si>
  <si>
    <t>Autres Aménagements pour le Projet d'Amenagement et  d'Equipements des laboratoires des IES/IRS/CDI</t>
  </si>
  <si>
    <t>Etude des travaux pour le Projet d'Amenagement et  d'Equipements des laboratoires des IES/IRS/CDI</t>
  </si>
  <si>
    <t>Assistance technique pour le Projet de Revision des contenus pédagogiques afin de les aligner avec les besoins identifiés du marché du travail_MPS-32</t>
  </si>
  <si>
    <t>CI</t>
  </si>
  <si>
    <t>Achats De Fournitures Informatiques au compte du Cabinet</t>
  </si>
  <si>
    <t>Achats Autres Fournitures De Service au compte du Cabinet</t>
  </si>
  <si>
    <t>Méthodes de Sélecction</t>
  </si>
  <si>
    <t>Méthodes de Sélection</t>
  </si>
  <si>
    <t>AOOI</t>
  </si>
  <si>
    <t>AOON</t>
  </si>
  <si>
    <r>
      <t>MARCHES DE TRAVAUX / FOURNITURES / SERVICES DE PRESTATAIRES (PROCEDURE SIMPLIFIEE):</t>
    </r>
    <r>
      <rPr>
        <b/>
        <i/>
        <u/>
        <sz val="11"/>
        <color indexed="8"/>
        <rFont val="Calibri"/>
        <family val="2"/>
      </rPr>
      <t xml:space="preserve"> DEMANDES DE COTATIONS (DC)</t>
    </r>
  </si>
  <si>
    <t xml:space="preserve">PLAN  DE PASSATION DES MARCHES 
</t>
  </si>
  <si>
    <t>Achats De Documentationau compte de la Direction Générale de la Recherche Scientifique et de l'Innovation Technologique</t>
  </si>
  <si>
    <t>Achats De Fournitures Informatiques au compte du Service de Modernisation des systèmes d'information</t>
  </si>
  <si>
    <t>Entretien Et Réparation Matériel Informatique au compte de la Direction Générale de la Recherche Scientifique et de l'Innovation Technologique</t>
  </si>
  <si>
    <t>Entretien Et Réparation Véhicule Automobile</t>
  </si>
  <si>
    <t xml:space="preserve">Convention </t>
  </si>
  <si>
    <t>Entretien Et Réparation Installations Techniques</t>
  </si>
  <si>
    <t xml:space="preserve">Acquisition de materiel informatique au profit du Programme intégré de gestion de la coopération dans les institutions d'enseignement supérieur des centres de recherche et des centres de documentations  </t>
  </si>
  <si>
    <t xml:space="preserve">Achat matériels informatique au compte de la Direction Générale de la Recherche Scientifique et de l'Innovation Technologique </t>
  </si>
  <si>
    <t>Projet de Construction des Classes Préparatoires aux Ecoles à Dalaba Phase 2</t>
  </si>
  <si>
    <t>Conakry le 09 AVRIL 2026</t>
  </si>
  <si>
    <t>Conakry le 9 AVRIL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</si>
</sst>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_€_-;\-* #,##0.00\ _€_-;_-* &quot;-&quot;??\ _€_-;_-@_-"/>
    <numFmt numFmtId="165" formatCode="_-* #,##0\ _€_-;\-* #,##0\ _€_-;_-* &quot;-&quot;??\ _€_-;_-@_-"/>
    <numFmt numFmtId="166" formatCode="000"/>
    <numFmt numFmtId="167" formatCode="00"/>
  </numFmts>
  <fonts count="10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14"/>
      <color indexed="8"/>
      <name val="Times"/>
      <charset val="134"/>
    </font>
    <font>
      <b/>
      <sz val="14"/>
      <color indexed="8"/>
      <name val="Calibri"/>
      <family val="2"/>
    </font>
    <font>
      <b/>
      <sz val="12"/>
      <color indexed="8"/>
      <name val="Verdana"/>
      <family val="2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indexed="8"/>
      <name val="Arial Narrow"/>
      <family val="2"/>
    </font>
    <font>
      <b/>
      <sz val="14"/>
      <color theme="1"/>
      <name val="Calibri"/>
      <family val="2"/>
      <scheme val="minor"/>
    </font>
    <font>
      <b/>
      <i/>
      <sz val="11"/>
      <color indexed="8"/>
      <name val="Calibri"/>
      <family val="2"/>
    </font>
    <font>
      <b/>
      <sz val="11"/>
      <color rgb="FFFF0000"/>
      <name val="Calibri"/>
      <family val="2"/>
      <scheme val="minor"/>
    </font>
    <font>
      <sz val="12"/>
      <color theme="1"/>
      <name val="Arial Narrow"/>
      <family val="2"/>
    </font>
    <font>
      <b/>
      <i/>
      <sz val="24"/>
      <color indexed="8"/>
      <name val="Calibri"/>
      <family val="2"/>
    </font>
    <font>
      <sz val="11"/>
      <name val="Calibri"/>
      <family val="2"/>
      <scheme val="minor"/>
    </font>
    <font>
      <b/>
      <sz val="14"/>
      <name val="Calibri"/>
      <family val="2"/>
    </font>
    <font>
      <b/>
      <sz val="12"/>
      <name val="Verdana"/>
      <family val="2"/>
    </font>
    <font>
      <sz val="18"/>
      <name val="Calibri"/>
      <family val="2"/>
      <scheme val="minor"/>
    </font>
    <font>
      <sz val="30"/>
      <color theme="1"/>
      <name val="Calibri"/>
      <family val="2"/>
      <scheme val="minor"/>
    </font>
    <font>
      <sz val="30"/>
      <color indexed="8"/>
      <name val="Arial Narrow"/>
      <family val="2"/>
    </font>
    <font>
      <sz val="30"/>
      <name val="Arial Narrow"/>
      <family val="2"/>
    </font>
    <font>
      <sz val="14"/>
      <name val="Calibri"/>
      <family val="2"/>
      <scheme val="minor"/>
    </font>
    <font>
      <b/>
      <sz val="30"/>
      <color indexed="8"/>
      <name val="Arial Narrow"/>
      <family val="2"/>
    </font>
    <font>
      <b/>
      <u/>
      <sz val="18"/>
      <color indexed="8"/>
      <name val="Calibri"/>
      <family val="2"/>
    </font>
    <font>
      <b/>
      <sz val="14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Arial Narrow"/>
      <family val="2"/>
    </font>
    <font>
      <sz val="14"/>
      <color theme="1"/>
      <name val="Arial Narrow"/>
      <family val="2"/>
    </font>
    <font>
      <b/>
      <sz val="14"/>
      <color rgb="FF000000"/>
      <name val="Calibri"/>
      <family val="2"/>
      <scheme val="minor"/>
    </font>
    <font>
      <b/>
      <sz val="20"/>
      <color theme="1"/>
      <name val="Edwardian Script ITC"/>
      <family val="4"/>
    </font>
    <font>
      <b/>
      <u/>
      <sz val="20"/>
      <color theme="1"/>
      <name val="Calibri"/>
      <family val="2"/>
      <scheme val="minor"/>
    </font>
    <font>
      <b/>
      <u/>
      <sz val="20"/>
      <color indexed="8"/>
      <name val="Calibri"/>
      <family val="2"/>
    </font>
    <font>
      <sz val="11"/>
      <color theme="1"/>
      <name val="Arial Narrow"/>
      <family val="2"/>
    </font>
    <font>
      <b/>
      <sz val="12"/>
      <color indexed="8"/>
      <name val="Arial Narrow"/>
      <family val="2"/>
    </font>
    <font>
      <b/>
      <u/>
      <sz val="28"/>
      <color indexed="8"/>
      <name val="Arial Narrow"/>
      <family val="2"/>
    </font>
    <font>
      <b/>
      <i/>
      <sz val="11"/>
      <color indexed="8"/>
      <name val="Arial Narrow"/>
      <family val="2"/>
    </font>
    <font>
      <sz val="18"/>
      <color theme="1"/>
      <name val="Arial Narrow"/>
      <family val="2"/>
    </font>
    <font>
      <b/>
      <sz val="14"/>
      <color theme="1"/>
      <name val="Arial Narrow"/>
      <family val="2"/>
    </font>
    <font>
      <b/>
      <sz val="18"/>
      <color theme="1"/>
      <name val="Arial Narrow"/>
      <family val="2"/>
    </font>
    <font>
      <b/>
      <sz val="11"/>
      <color rgb="FFFF0000"/>
      <name val="Arial Narrow"/>
      <family val="2"/>
    </font>
    <font>
      <b/>
      <sz val="12"/>
      <color theme="1"/>
      <name val="Arial Narrow"/>
      <family val="2"/>
    </font>
    <font>
      <b/>
      <sz val="12"/>
      <color rgb="FF000000"/>
      <name val="Arial Narrow"/>
      <family val="2"/>
    </font>
    <font>
      <b/>
      <u/>
      <sz val="18"/>
      <color theme="1"/>
      <name val="Arial Narrow"/>
      <family val="2"/>
    </font>
    <font>
      <b/>
      <sz val="16"/>
      <color indexed="8"/>
      <name val="Arial Narrow"/>
      <family val="2"/>
    </font>
    <font>
      <b/>
      <sz val="16"/>
      <name val="Arial Narrow"/>
      <family val="2"/>
    </font>
    <font>
      <sz val="16"/>
      <color indexed="8"/>
      <name val="Arial Narrow"/>
      <family val="2"/>
    </font>
    <font>
      <b/>
      <sz val="16"/>
      <color indexed="9"/>
      <name val="Arial Narrow"/>
      <family val="2"/>
    </font>
    <font>
      <b/>
      <sz val="16"/>
      <color indexed="62"/>
      <name val="Arial Narrow"/>
      <family val="2"/>
    </font>
    <font>
      <b/>
      <sz val="16"/>
      <color indexed="8"/>
      <name val="Bodoni MT Condensed"/>
      <family val="1"/>
    </font>
    <font>
      <b/>
      <sz val="16"/>
      <color indexed="8"/>
      <name val="Calibri"/>
      <family val="2"/>
    </font>
    <font>
      <b/>
      <sz val="16"/>
      <name val="Bodoni MT Condensed"/>
      <family val="1"/>
    </font>
    <font>
      <b/>
      <sz val="16"/>
      <color indexed="62"/>
      <name val="Bodoni MT Condensed"/>
      <family val="1"/>
    </font>
    <font>
      <sz val="16"/>
      <name val="Bodoni MT Condensed"/>
      <family val="1"/>
    </font>
    <font>
      <sz val="16"/>
      <color theme="1"/>
      <name val="Calibri"/>
      <family val="2"/>
      <scheme val="minor"/>
    </font>
    <font>
      <b/>
      <i/>
      <sz val="26"/>
      <color indexed="8"/>
      <name val="Calibri"/>
      <family val="2"/>
    </font>
    <font>
      <b/>
      <i/>
      <u/>
      <sz val="26"/>
      <color indexed="8"/>
      <name val="Calibri"/>
      <family val="2"/>
    </font>
    <font>
      <sz val="18"/>
      <name val="Calibri"/>
      <family val="2"/>
    </font>
    <font>
      <sz val="10"/>
      <name val="Calibri"/>
      <family val="2"/>
    </font>
    <font>
      <b/>
      <i/>
      <sz val="18"/>
      <name val="Calibri"/>
      <family val="2"/>
    </font>
    <font>
      <sz val="12"/>
      <name val="Calibri"/>
      <family val="2"/>
    </font>
    <font>
      <sz val="11"/>
      <name val="Bodoni MT Condensed"/>
      <family val="1"/>
    </font>
    <font>
      <sz val="10"/>
      <name val="Bodoni MT Condensed"/>
      <family val="1"/>
    </font>
    <font>
      <b/>
      <sz val="11"/>
      <name val="Bodoni MT Condensed"/>
      <family val="1"/>
    </font>
    <font>
      <b/>
      <sz val="12"/>
      <name val="Bodoni MT Condensed"/>
      <family val="1"/>
    </font>
    <font>
      <sz val="12"/>
      <name val="Arial Narrow"/>
      <family val="2"/>
    </font>
    <font>
      <sz val="11"/>
      <color rgb="FF000000"/>
      <name val="Calibri"/>
      <family val="2"/>
    </font>
    <font>
      <sz val="12"/>
      <name val="Times New Roman"/>
      <family val="1"/>
    </font>
    <font>
      <sz val="10"/>
      <name val="Arial Narrow"/>
      <family val="2"/>
    </font>
    <font>
      <sz val="14"/>
      <name val="Arial Narrow"/>
      <family val="2"/>
    </font>
    <font>
      <b/>
      <sz val="18"/>
      <name val="Arial Narrow"/>
      <family val="2"/>
    </font>
    <font>
      <b/>
      <sz val="18"/>
      <color indexed="8"/>
      <name val="Century Gothic"/>
      <family val="2"/>
    </font>
    <font>
      <sz val="18"/>
      <color theme="1"/>
      <name val="Century Gothic"/>
      <family val="2"/>
    </font>
    <font>
      <sz val="11"/>
      <name val="Arial Narrow"/>
      <family val="2"/>
    </font>
    <font>
      <sz val="16"/>
      <color theme="0" tint="-0.14999847407452621"/>
      <name val="Arial Narrow"/>
      <family val="2"/>
    </font>
    <font>
      <b/>
      <sz val="20"/>
      <name val="Arial Narrow"/>
      <family val="2"/>
    </font>
    <font>
      <b/>
      <sz val="12"/>
      <name val="Calibri"/>
      <family val="2"/>
    </font>
    <font>
      <b/>
      <u/>
      <sz val="18"/>
      <name val="Calibri"/>
      <family val="2"/>
    </font>
    <font>
      <b/>
      <sz val="12"/>
      <name val="Tahoma"/>
      <family val="2"/>
    </font>
    <font>
      <b/>
      <sz val="14"/>
      <name val="Arial Narrow"/>
      <family val="2"/>
    </font>
    <font>
      <b/>
      <sz val="13"/>
      <name val="Arial Narrow"/>
      <family val="2"/>
    </font>
    <font>
      <b/>
      <sz val="12"/>
      <name val="Arial Narrow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name val="Arial Narrow"/>
      <family val="2"/>
    </font>
    <font>
      <b/>
      <sz val="14"/>
      <name val="Bodoni MT Condensed"/>
      <family val="1"/>
    </font>
    <font>
      <sz val="14"/>
      <name val="Times New Roman"/>
      <family val="1"/>
    </font>
    <font>
      <sz val="14"/>
      <color indexed="8"/>
      <name val="Arial Narrow"/>
      <family val="2"/>
    </font>
    <font>
      <b/>
      <sz val="14"/>
      <color indexed="8"/>
      <name val="Bodoni MT Condensed"/>
      <family val="1"/>
    </font>
    <font>
      <b/>
      <sz val="11"/>
      <color indexed="8"/>
      <name val="Arial Narrow"/>
      <family val="2"/>
    </font>
    <font>
      <b/>
      <u/>
      <sz val="11"/>
      <color indexed="8"/>
      <name val="Arial Narrow"/>
      <family val="2"/>
    </font>
    <font>
      <b/>
      <sz val="11"/>
      <color indexed="8"/>
      <name val="Century Gothic"/>
      <family val="2"/>
    </font>
    <font>
      <sz val="11"/>
      <color theme="1"/>
      <name val="Century Gothic"/>
      <family val="2"/>
    </font>
    <font>
      <b/>
      <i/>
      <u/>
      <sz val="11"/>
      <color indexed="8"/>
      <name val="Calibri"/>
      <family val="2"/>
    </font>
    <font>
      <b/>
      <sz val="11"/>
      <color indexed="9"/>
      <name val="Arial Narrow"/>
      <family val="2"/>
    </font>
    <font>
      <b/>
      <sz val="11"/>
      <color indexed="62"/>
      <name val="Arial Narrow"/>
      <family val="2"/>
    </font>
    <font>
      <sz val="11"/>
      <color indexed="8"/>
      <name val="Arial Narrow"/>
      <family val="2"/>
    </font>
    <font>
      <b/>
      <sz val="11"/>
      <color theme="1"/>
      <name val="Arial Narrow"/>
      <family val="2"/>
    </font>
    <font>
      <b/>
      <sz val="11"/>
      <color rgb="FF000000"/>
      <name val="Arial Narrow"/>
      <family val="2"/>
    </font>
    <font>
      <b/>
      <u/>
      <sz val="11"/>
      <color theme="1"/>
      <name val="Arial Narrow"/>
      <family val="2"/>
    </font>
    <font>
      <b/>
      <sz val="16"/>
      <color indexed="8"/>
      <name val="Century Gothic"/>
      <family val="2"/>
    </font>
    <font>
      <sz val="16"/>
      <color theme="1"/>
      <name val="Century Gothic"/>
      <family val="2"/>
    </font>
    <font>
      <b/>
      <sz val="14"/>
      <color rgb="FFFF0000"/>
      <name val="Arial Narrow"/>
      <family val="2"/>
    </font>
    <font>
      <sz val="14"/>
      <color rgb="FFFF0000"/>
      <name val="Arial Narrow"/>
      <family val="2"/>
    </font>
  </fonts>
  <fills count="27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A3EEFD"/>
        <bgColor indexed="64"/>
      </patternFill>
    </fill>
    <fill>
      <patternFill patternType="solid">
        <fgColor rgb="FF7F7F7F"/>
        <bgColor indexed="64"/>
      </patternFill>
    </fill>
  </fills>
  <borders count="1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/>
      <bottom style="medium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rgb="FFC0504D"/>
      </top>
      <bottom style="medium">
        <color rgb="FFC0504D"/>
      </bottom>
      <diagonal/>
    </border>
    <border>
      <left/>
      <right style="medium">
        <color theme="5"/>
      </right>
      <top style="medium">
        <color rgb="FFC0504D"/>
      </top>
      <bottom style="medium">
        <color rgb="FFC0504D"/>
      </bottom>
      <diagonal/>
    </border>
    <border>
      <left style="medium">
        <color theme="5"/>
      </left>
      <right/>
      <top style="thin">
        <color auto="1"/>
      </top>
      <bottom style="medium">
        <color theme="5"/>
      </bottom>
      <diagonal/>
    </border>
    <border>
      <left/>
      <right/>
      <top style="thin">
        <color auto="1"/>
      </top>
      <bottom style="medium">
        <color theme="5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theme="5"/>
      </right>
      <top/>
      <bottom/>
      <diagonal/>
    </border>
    <border>
      <left style="medium">
        <color theme="5"/>
      </left>
      <right/>
      <top style="medium">
        <color theme="5"/>
      </top>
      <bottom style="medium">
        <color theme="5"/>
      </bottom>
      <diagonal/>
    </border>
    <border>
      <left/>
      <right/>
      <top style="medium">
        <color theme="5"/>
      </top>
      <bottom style="medium">
        <color theme="5"/>
      </bottom>
      <diagonal/>
    </border>
    <border>
      <left style="medium">
        <color auto="1"/>
      </left>
      <right/>
      <top style="medium">
        <color rgb="FFC0504D"/>
      </top>
      <bottom/>
      <diagonal/>
    </border>
    <border>
      <left/>
      <right style="medium">
        <color theme="5"/>
      </right>
      <top style="medium">
        <color rgb="FFC0504D"/>
      </top>
      <bottom/>
      <diagonal/>
    </border>
    <border>
      <left style="medium">
        <color theme="5"/>
      </left>
      <right/>
      <top style="medium">
        <color theme="5"/>
      </top>
      <bottom/>
      <diagonal/>
    </border>
    <border>
      <left/>
      <right/>
      <top style="medium">
        <color theme="5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theme="8"/>
      </right>
      <top style="medium">
        <color auto="1"/>
      </top>
      <bottom/>
      <diagonal/>
    </border>
    <border>
      <left style="medium">
        <color theme="8"/>
      </left>
      <right/>
      <top style="medium">
        <color auto="1"/>
      </top>
      <bottom style="medium">
        <color theme="8"/>
      </bottom>
      <diagonal/>
    </border>
    <border>
      <left/>
      <right/>
      <top style="medium">
        <color auto="1"/>
      </top>
      <bottom style="medium">
        <color theme="8"/>
      </bottom>
      <diagonal/>
    </border>
    <border>
      <left/>
      <right style="medium">
        <color auto="1"/>
      </right>
      <top style="medium">
        <color auto="1"/>
      </top>
      <bottom style="medium">
        <color theme="8"/>
      </bottom>
      <diagonal/>
    </border>
    <border>
      <left/>
      <right style="medium">
        <color auto="1"/>
      </right>
      <top style="thin">
        <color auto="1"/>
      </top>
      <bottom style="medium">
        <color theme="5"/>
      </bottom>
      <diagonal/>
    </border>
    <border>
      <left style="medium">
        <color auto="1"/>
      </left>
      <right/>
      <top/>
      <bottom style="medium">
        <color rgb="FF4BACC6"/>
      </bottom>
      <diagonal/>
    </border>
    <border>
      <left/>
      <right style="medium">
        <color theme="8"/>
      </right>
      <top/>
      <bottom style="medium">
        <color rgb="FF4BACC6"/>
      </bottom>
      <diagonal/>
    </border>
    <border>
      <left style="medium">
        <color theme="8"/>
      </left>
      <right/>
      <top style="medium">
        <color theme="8"/>
      </top>
      <bottom style="medium">
        <color theme="8"/>
      </bottom>
      <diagonal/>
    </border>
    <border>
      <left/>
      <right/>
      <top style="medium">
        <color theme="8"/>
      </top>
      <bottom style="medium">
        <color theme="8"/>
      </bottom>
      <diagonal/>
    </border>
    <border>
      <left/>
      <right style="medium">
        <color auto="1"/>
      </right>
      <top style="medium">
        <color theme="8"/>
      </top>
      <bottom style="medium">
        <color theme="8"/>
      </bottom>
      <diagonal/>
    </border>
    <border>
      <left/>
      <right style="medium">
        <color auto="1"/>
      </right>
      <top style="medium">
        <color theme="5"/>
      </top>
      <bottom style="medium">
        <color theme="5"/>
      </bottom>
      <diagonal/>
    </border>
    <border>
      <left style="medium">
        <color auto="1"/>
      </left>
      <right/>
      <top style="medium">
        <color rgb="FF4BACC6"/>
      </top>
      <bottom style="medium">
        <color rgb="FF4BACC6"/>
      </bottom>
      <diagonal/>
    </border>
    <border>
      <left/>
      <right style="medium">
        <color theme="8"/>
      </right>
      <top style="medium">
        <color rgb="FF4BACC6"/>
      </top>
      <bottom style="medium">
        <color rgb="FF4BACC6"/>
      </bottom>
      <diagonal/>
    </border>
    <border>
      <left/>
      <right style="medium">
        <color auto="1"/>
      </right>
      <top style="medium">
        <color theme="5"/>
      </top>
      <bottom/>
      <diagonal/>
    </border>
    <border>
      <left style="medium">
        <color auto="1"/>
      </left>
      <right/>
      <top style="medium">
        <color rgb="FF4BACC6"/>
      </top>
      <bottom style="medium">
        <color auto="1"/>
      </bottom>
      <diagonal/>
    </border>
    <border>
      <left/>
      <right style="medium">
        <color theme="8"/>
      </right>
      <top style="medium">
        <color rgb="FF4BACC6"/>
      </top>
      <bottom style="medium">
        <color auto="1"/>
      </bottom>
      <diagonal/>
    </border>
    <border>
      <left style="medium">
        <color theme="8"/>
      </left>
      <right/>
      <top style="medium">
        <color theme="8"/>
      </top>
      <bottom style="medium">
        <color auto="1"/>
      </bottom>
      <diagonal/>
    </border>
    <border>
      <left/>
      <right/>
      <top style="medium">
        <color theme="8"/>
      </top>
      <bottom style="medium">
        <color auto="1"/>
      </bottom>
      <diagonal/>
    </border>
    <border>
      <left/>
      <right style="medium">
        <color auto="1"/>
      </right>
      <top style="medium">
        <color theme="8"/>
      </top>
      <bottom style="medium">
        <color auto="1"/>
      </bottom>
      <diagonal/>
    </border>
    <border>
      <left style="medium">
        <color auto="1"/>
      </left>
      <right/>
      <top style="medium">
        <color rgb="FFC0504D"/>
      </top>
      <bottom style="medium">
        <color auto="1"/>
      </bottom>
      <diagonal/>
    </border>
    <border>
      <left/>
      <right style="medium">
        <color theme="5"/>
      </right>
      <top style="medium">
        <color rgb="FFC0504D"/>
      </top>
      <bottom style="medium">
        <color auto="1"/>
      </bottom>
      <diagonal/>
    </border>
    <border>
      <left style="medium">
        <color theme="5"/>
      </left>
      <right/>
      <top style="medium">
        <color theme="5"/>
      </top>
      <bottom style="medium">
        <color auto="1"/>
      </bottom>
      <diagonal/>
    </border>
    <border>
      <left/>
      <right/>
      <top style="medium">
        <color theme="5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medium">
        <color theme="5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4">
    <xf numFmtId="0" fontId="0" fillId="0" borderId="0"/>
    <xf numFmtId="164" fontId="24" fillId="0" borderId="0" applyFont="0" applyFill="0" applyBorder="0" applyAlignment="0" applyProtection="0"/>
    <xf numFmtId="164" fontId="64" fillId="0" borderId="0">
      <alignment vertical="top"/>
      <protection locked="0"/>
    </xf>
    <xf numFmtId="0" fontId="1" fillId="0" borderId="0"/>
  </cellStyleXfs>
  <cellXfs count="704">
    <xf numFmtId="0" fontId="0" fillId="0" borderId="0" xfId="0"/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11" fillId="0" borderId="0" xfId="0" applyFont="1"/>
    <xf numFmtId="165" fontId="0" fillId="0" borderId="0" xfId="1" applyNumberFormat="1" applyFont="1"/>
    <xf numFmtId="0" fontId="13" fillId="0" borderId="0" xfId="0" applyFont="1"/>
    <xf numFmtId="0" fontId="2" fillId="0" borderId="0" xfId="0" applyFont="1" applyAlignment="1">
      <alignment vertical="center"/>
    </xf>
    <xf numFmtId="165" fontId="3" fillId="0" borderId="0" xfId="1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0" fillId="3" borderId="0" xfId="0" applyFill="1" applyAlignment="1">
      <alignment vertical="center"/>
    </xf>
    <xf numFmtId="0" fontId="4" fillId="17" borderId="0" xfId="0" applyFont="1" applyFill="1" applyAlignment="1">
      <alignment horizontal="left" vertical="center" wrapText="1"/>
    </xf>
    <xf numFmtId="165" fontId="4" fillId="17" borderId="0" xfId="1" applyNumberFormat="1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15" fillId="3" borderId="0" xfId="0" applyFont="1" applyFill="1" applyAlignment="1">
      <alignment horizontal="left" vertical="center" wrapText="1"/>
    </xf>
    <xf numFmtId="0" fontId="5" fillId="0" borderId="0" xfId="0" applyFont="1" applyAlignment="1">
      <alignment vertical="center"/>
    </xf>
    <xf numFmtId="165" fontId="5" fillId="0" borderId="0" xfId="1" applyNumberFormat="1" applyFont="1" applyAlignment="1">
      <alignment vertical="center"/>
    </xf>
    <xf numFmtId="0" fontId="16" fillId="0" borderId="0" xfId="0" applyFont="1" applyAlignment="1">
      <alignment vertical="center"/>
    </xf>
    <xf numFmtId="0" fontId="0" fillId="0" borderId="0" xfId="0" applyAlignment="1">
      <alignment horizontal="justify" vertical="center"/>
    </xf>
    <xf numFmtId="165" fontId="0" fillId="0" borderId="0" xfId="1" applyNumberFormat="1" applyFont="1" applyAlignment="1">
      <alignment vertical="center"/>
    </xf>
    <xf numFmtId="0" fontId="13" fillId="0" borderId="0" xfId="0" applyFont="1" applyAlignment="1">
      <alignment vertical="center"/>
    </xf>
    <xf numFmtId="165" fontId="6" fillId="0" borderId="0" xfId="1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165" fontId="4" fillId="3" borderId="0" xfId="1" applyNumberFormat="1" applyFont="1" applyFill="1" applyAlignment="1">
      <alignment horizontal="left" vertical="center" wrapText="1"/>
    </xf>
    <xf numFmtId="0" fontId="17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165" fontId="21" fillId="0" borderId="0" xfId="1" applyNumberFormat="1" applyFont="1" applyAlignment="1">
      <alignment horizontal="center" vertical="center"/>
    </xf>
    <xf numFmtId="3" fontId="18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165" fontId="8" fillId="0" borderId="0" xfId="1" applyNumberFormat="1" applyFont="1" applyAlignment="1">
      <alignment horizontal="center" vertical="center" wrapText="1"/>
    </xf>
    <xf numFmtId="0" fontId="22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9" fillId="3" borderId="0" xfId="0" applyFont="1" applyFill="1" applyAlignment="1">
      <alignment vertical="center"/>
    </xf>
    <xf numFmtId="0" fontId="5" fillId="3" borderId="0" xfId="0" applyFont="1" applyFill="1" applyAlignment="1">
      <alignment vertical="center"/>
    </xf>
    <xf numFmtId="0" fontId="23" fillId="0" borderId="0" xfId="0" applyFont="1" applyAlignment="1">
      <alignment horizontal="center" vertical="center"/>
    </xf>
    <xf numFmtId="0" fontId="8" fillId="0" borderId="28" xfId="0" applyFont="1" applyBorder="1" applyAlignment="1">
      <alignment horizontal="left" vertical="center" wrapText="1"/>
    </xf>
    <xf numFmtId="0" fontId="27" fillId="0" borderId="79" xfId="0" applyFont="1" applyBorder="1" applyAlignment="1">
      <alignment horizontal="center" vertical="center" wrapText="1"/>
    </xf>
    <xf numFmtId="0" fontId="27" fillId="0" borderId="59" xfId="0" applyFont="1" applyBorder="1" applyAlignment="1">
      <alignment horizontal="center" vertical="center" wrapText="1"/>
    </xf>
    <xf numFmtId="0" fontId="27" fillId="0" borderId="82" xfId="0" applyFont="1" applyBorder="1" applyAlignment="1">
      <alignment horizontal="center" vertical="center" wrapText="1"/>
    </xf>
    <xf numFmtId="0" fontId="27" fillId="14" borderId="55" xfId="0" applyFont="1" applyFill="1" applyBorder="1" applyAlignment="1">
      <alignment horizontal="center" vertical="center" wrapText="1"/>
    </xf>
    <xf numFmtId="0" fontId="8" fillId="14" borderId="56" xfId="0" applyFont="1" applyFill="1" applyBorder="1" applyAlignment="1">
      <alignment horizontal="center" vertical="center" wrapText="1"/>
    </xf>
    <xf numFmtId="0" fontId="27" fillId="14" borderId="59" xfId="0" applyFont="1" applyFill="1" applyBorder="1" applyAlignment="1">
      <alignment horizontal="center" vertical="center" wrapText="1"/>
    </xf>
    <xf numFmtId="0" fontId="8" fillId="14" borderId="60" xfId="0" applyFont="1" applyFill="1" applyBorder="1" applyAlignment="1">
      <alignment horizontal="center" vertical="center" wrapText="1"/>
    </xf>
    <xf numFmtId="0" fontId="27" fillId="14" borderId="87" xfId="0" applyFont="1" applyFill="1" applyBorder="1" applyAlignment="1">
      <alignment horizontal="center" vertical="center" wrapText="1"/>
    </xf>
    <xf numFmtId="0" fontId="8" fillId="14" borderId="88" xfId="0" applyFont="1" applyFill="1" applyBorder="1" applyAlignment="1">
      <alignment horizontal="center" vertical="center" wrapText="1"/>
    </xf>
    <xf numFmtId="0" fontId="6" fillId="0" borderId="0" xfId="0" applyFont="1"/>
    <xf numFmtId="0" fontId="20" fillId="0" borderId="0" xfId="0" applyFont="1" applyAlignment="1">
      <alignment vertical="center"/>
    </xf>
    <xf numFmtId="165" fontId="6" fillId="0" borderId="0" xfId="1" applyNumberFormat="1" applyFont="1" applyAlignment="1">
      <alignment vertical="center"/>
    </xf>
    <xf numFmtId="165" fontId="6" fillId="0" borderId="0" xfId="1" applyNumberFormat="1" applyFont="1"/>
    <xf numFmtId="0" fontId="20" fillId="0" borderId="0" xfId="0" applyFont="1"/>
    <xf numFmtId="0" fontId="31" fillId="0" borderId="0" xfId="0" applyFont="1"/>
    <xf numFmtId="0" fontId="7" fillId="0" borderId="0" xfId="0" applyFont="1"/>
    <xf numFmtId="0" fontId="33" fillId="0" borderId="0" xfId="0" applyFont="1"/>
    <xf numFmtId="0" fontId="34" fillId="0" borderId="0" xfId="0" applyFont="1"/>
    <xf numFmtId="0" fontId="35" fillId="0" borderId="0" xfId="0" applyFont="1"/>
    <xf numFmtId="0" fontId="36" fillId="0" borderId="0" xfId="0" applyFont="1" applyAlignment="1">
      <alignment horizontal="left" vertical="center" wrapText="1"/>
    </xf>
    <xf numFmtId="0" fontId="36" fillId="0" borderId="0" xfId="0" applyFont="1" applyAlignment="1">
      <alignment horizontal="center" vertical="center" wrapText="1"/>
    </xf>
    <xf numFmtId="0" fontId="31" fillId="0" borderId="0" xfId="0" applyFont="1" applyAlignment="1">
      <alignment horizontal="center" vertical="center"/>
    </xf>
    <xf numFmtId="0" fontId="31" fillId="0" borderId="0" xfId="0" applyFont="1" applyAlignment="1">
      <alignment horizontal="center"/>
    </xf>
    <xf numFmtId="0" fontId="31" fillId="3" borderId="0" xfId="0" applyFont="1" applyFill="1"/>
    <xf numFmtId="0" fontId="32" fillId="3" borderId="0" xfId="0" applyFont="1" applyFill="1" applyAlignment="1">
      <alignment horizontal="left" wrapText="1"/>
    </xf>
    <xf numFmtId="0" fontId="34" fillId="3" borderId="0" xfId="0" applyFont="1" applyFill="1"/>
    <xf numFmtId="0" fontId="31" fillId="0" borderId="0" xfId="0" applyFont="1" applyAlignment="1">
      <alignment horizontal="justify"/>
    </xf>
    <xf numFmtId="0" fontId="31" fillId="0" borderId="4" xfId="0" applyFont="1" applyBorder="1"/>
    <xf numFmtId="0" fontId="31" fillId="0" borderId="1" xfId="0" applyFont="1" applyBorder="1"/>
    <xf numFmtId="0" fontId="31" fillId="0" borderId="2" xfId="0" applyFont="1" applyBorder="1"/>
    <xf numFmtId="0" fontId="31" fillId="0" borderId="3" xfId="0" applyFont="1" applyBorder="1"/>
    <xf numFmtId="0" fontId="31" fillId="0" borderId="24" xfId="0" applyFont="1" applyBorder="1"/>
    <xf numFmtId="0" fontId="38" fillId="0" borderId="0" xfId="0" applyFont="1" applyAlignment="1">
      <alignment horizontal="center" vertical="center"/>
    </xf>
    <xf numFmtId="0" fontId="38" fillId="0" borderId="0" xfId="0" applyFont="1" applyAlignment="1">
      <alignment horizontal="center"/>
    </xf>
    <xf numFmtId="0" fontId="36" fillId="0" borderId="28" xfId="0" applyFont="1" applyBorder="1" applyAlignment="1">
      <alignment horizontal="left" vertical="center" wrapText="1"/>
    </xf>
    <xf numFmtId="0" fontId="40" fillId="14" borderId="55" xfId="0" applyFont="1" applyFill="1" applyBorder="1" applyAlignment="1">
      <alignment horizontal="center" vertical="center" wrapText="1"/>
    </xf>
    <xf numFmtId="0" fontId="39" fillId="14" borderId="56" xfId="0" applyFont="1" applyFill="1" applyBorder="1" applyAlignment="1">
      <alignment horizontal="center" vertical="center" wrapText="1"/>
    </xf>
    <xf numFmtId="0" fontId="40" fillId="0" borderId="79" xfId="0" applyFont="1" applyBorder="1" applyAlignment="1">
      <alignment horizontal="center" vertical="center" wrapText="1"/>
    </xf>
    <xf numFmtId="0" fontId="40" fillId="14" borderId="59" xfId="0" applyFont="1" applyFill="1" applyBorder="1" applyAlignment="1">
      <alignment horizontal="center" vertical="center" wrapText="1"/>
    </xf>
    <xf numFmtId="0" fontId="39" fillId="14" borderId="60" xfId="0" applyFont="1" applyFill="1" applyBorder="1" applyAlignment="1">
      <alignment horizontal="center" vertical="center" wrapText="1"/>
    </xf>
    <xf numFmtId="0" fontId="40" fillId="0" borderId="59" xfId="0" applyFont="1" applyBorder="1" applyAlignment="1">
      <alignment horizontal="center" vertical="center" wrapText="1"/>
    </xf>
    <xf numFmtId="0" fontId="40" fillId="14" borderId="63" xfId="0" applyFont="1" applyFill="1" applyBorder="1" applyAlignment="1">
      <alignment horizontal="center" vertical="center" wrapText="1"/>
    </xf>
    <xf numFmtId="0" fontId="39" fillId="14" borderId="64" xfId="0" applyFont="1" applyFill="1" applyBorder="1" applyAlignment="1">
      <alignment horizontal="center" vertical="center" wrapText="1"/>
    </xf>
    <xf numFmtId="0" fontId="40" fillId="0" borderId="82" xfId="0" applyFont="1" applyBorder="1" applyAlignment="1">
      <alignment horizontal="center" vertical="center" wrapText="1"/>
    </xf>
    <xf numFmtId="0" fontId="40" fillId="14" borderId="6" xfId="0" applyFont="1" applyFill="1" applyBorder="1" applyAlignment="1">
      <alignment horizontal="center" vertical="center" wrapText="1"/>
    </xf>
    <xf numFmtId="0" fontId="39" fillId="14" borderId="8" xfId="0" applyFont="1" applyFill="1" applyBorder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39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3" fontId="31" fillId="0" borderId="0" xfId="0" applyNumberFormat="1" applyFont="1"/>
    <xf numFmtId="3" fontId="44" fillId="8" borderId="26" xfId="0" applyNumberFormat="1" applyFont="1" applyFill="1" applyBorder="1" applyAlignment="1">
      <alignment horizontal="center" vertical="center"/>
    </xf>
    <xf numFmtId="0" fontId="44" fillId="8" borderId="26" xfId="0" applyFont="1" applyFill="1" applyBorder="1" applyAlignment="1">
      <alignment horizontal="center" vertical="center"/>
    </xf>
    <xf numFmtId="0" fontId="44" fillId="8" borderId="27" xfId="0" applyFont="1" applyFill="1" applyBorder="1" applyAlignment="1">
      <alignment horizontal="center" vertical="center"/>
    </xf>
    <xf numFmtId="0" fontId="44" fillId="12" borderId="1" xfId="0" applyFont="1" applyFill="1" applyBorder="1" applyAlignment="1">
      <alignment horizontal="center"/>
    </xf>
    <xf numFmtId="0" fontId="42" fillId="0" borderId="1" xfId="0" applyFont="1" applyBorder="1" applyAlignment="1">
      <alignment horizontal="center" vertical="center"/>
    </xf>
    <xf numFmtId="0" fontId="44" fillId="8" borderId="46" xfId="0" applyFont="1" applyFill="1" applyBorder="1" applyAlignment="1">
      <alignment horizontal="center" vertical="center"/>
    </xf>
    <xf numFmtId="0" fontId="44" fillId="8" borderId="47" xfId="0" applyFont="1" applyFill="1" applyBorder="1" applyAlignment="1">
      <alignment horizontal="center"/>
    </xf>
    <xf numFmtId="0" fontId="44" fillId="8" borderId="26" xfId="0" applyFont="1" applyFill="1" applyBorder="1" applyAlignment="1">
      <alignment horizontal="center"/>
    </xf>
    <xf numFmtId="0" fontId="44" fillId="8" borderId="48" xfId="0" applyFont="1" applyFill="1" applyBorder="1" applyAlignment="1">
      <alignment horizontal="center"/>
    </xf>
    <xf numFmtId="0" fontId="44" fillId="8" borderId="49" xfId="0" applyFont="1" applyFill="1" applyBorder="1" applyAlignment="1">
      <alignment horizontal="center"/>
    </xf>
    <xf numFmtId="0" fontId="44" fillId="8" borderId="27" xfId="0" applyFont="1" applyFill="1" applyBorder="1" applyAlignment="1">
      <alignment horizontal="center"/>
    </xf>
    <xf numFmtId="0" fontId="44" fillId="8" borderId="51" xfId="0" applyFont="1" applyFill="1" applyBorder="1" applyAlignment="1">
      <alignment horizontal="center"/>
    </xf>
    <xf numFmtId="0" fontId="44" fillId="8" borderId="19" xfId="0" applyFont="1" applyFill="1" applyBorder="1" applyAlignment="1">
      <alignment horizontal="center"/>
    </xf>
    <xf numFmtId="0" fontId="44" fillId="8" borderId="20" xfId="0" applyFont="1" applyFill="1" applyBorder="1" applyAlignment="1">
      <alignment horizontal="center"/>
    </xf>
    <xf numFmtId="0" fontId="42" fillId="5" borderId="10" xfId="0" applyFont="1" applyFill="1" applyBorder="1" applyAlignment="1">
      <alignment vertical="center" wrapText="1"/>
    </xf>
    <xf numFmtId="0" fontId="43" fillId="6" borderId="35" xfId="0" applyFont="1" applyFill="1" applyBorder="1" applyAlignment="1">
      <alignment horizontal="center" vertical="center" wrapText="1"/>
    </xf>
    <xf numFmtId="0" fontId="43" fillId="6" borderId="36" xfId="0" applyFont="1" applyFill="1" applyBorder="1" applyAlignment="1">
      <alignment horizontal="center" vertical="center" wrapText="1"/>
    </xf>
    <xf numFmtId="0" fontId="43" fillId="6" borderId="37" xfId="0" applyFont="1" applyFill="1" applyBorder="1" applyAlignment="1">
      <alignment horizontal="center" vertical="center" wrapText="1"/>
    </xf>
    <xf numFmtId="0" fontId="43" fillId="6" borderId="38" xfId="0" applyFont="1" applyFill="1" applyBorder="1" applyAlignment="1">
      <alignment horizontal="center" vertical="center" wrapText="1"/>
    </xf>
    <xf numFmtId="0" fontId="43" fillId="6" borderId="1" xfId="0" applyFont="1" applyFill="1" applyBorder="1" applyAlignment="1">
      <alignment horizontal="center" vertical="center" wrapText="1"/>
    </xf>
    <xf numFmtId="0" fontId="43" fillId="6" borderId="39" xfId="0" applyFont="1" applyFill="1" applyBorder="1" applyAlignment="1">
      <alignment horizontal="center" vertical="center" wrapText="1"/>
    </xf>
    <xf numFmtId="0" fontId="43" fillId="6" borderId="50" xfId="0" applyFont="1" applyFill="1" applyBorder="1" applyAlignment="1">
      <alignment horizontal="center" vertical="center" wrapText="1"/>
    </xf>
    <xf numFmtId="0" fontId="42" fillId="5" borderId="13" xfId="0" applyFont="1" applyFill="1" applyBorder="1" applyAlignment="1">
      <alignment vertical="center" wrapText="1"/>
    </xf>
    <xf numFmtId="0" fontId="46" fillId="11" borderId="40" xfId="0" applyFont="1" applyFill="1" applyBorder="1" applyAlignment="1">
      <alignment horizontal="center"/>
    </xf>
    <xf numFmtId="0" fontId="46" fillId="11" borderId="41" xfId="0" applyFont="1" applyFill="1" applyBorder="1" applyAlignment="1">
      <alignment horizontal="center"/>
    </xf>
    <xf numFmtId="0" fontId="46" fillId="11" borderId="12" xfId="0" applyFont="1" applyFill="1" applyBorder="1" applyAlignment="1">
      <alignment horizontal="center"/>
    </xf>
    <xf numFmtId="0" fontId="46" fillId="11" borderId="42" xfId="0" applyFont="1" applyFill="1" applyBorder="1" applyAlignment="1">
      <alignment horizontal="center"/>
    </xf>
    <xf numFmtId="0" fontId="43" fillId="11" borderId="14" xfId="0" applyFont="1" applyFill="1" applyBorder="1" applyAlignment="1">
      <alignment horizontal="center"/>
    </xf>
    <xf numFmtId="0" fontId="46" fillId="11" borderId="22" xfId="0" applyFont="1" applyFill="1" applyBorder="1" applyAlignment="1">
      <alignment horizontal="center"/>
    </xf>
    <xf numFmtId="0" fontId="46" fillId="11" borderId="15" xfId="0" applyFont="1" applyFill="1" applyBorder="1" applyAlignment="1">
      <alignment horizontal="center"/>
    </xf>
    <xf numFmtId="3" fontId="43" fillId="11" borderId="15" xfId="0" applyNumberFormat="1" applyFont="1" applyFill="1" applyBorder="1" applyAlignment="1">
      <alignment horizontal="center"/>
    </xf>
    <xf numFmtId="0" fontId="43" fillId="11" borderId="16" xfId="0" applyFont="1" applyFill="1" applyBorder="1" applyAlignment="1">
      <alignment horizontal="center"/>
    </xf>
    <xf numFmtId="0" fontId="42" fillId="0" borderId="19" xfId="0" applyFont="1" applyBorder="1" applyAlignment="1">
      <alignment vertical="center"/>
    </xf>
    <xf numFmtId="0" fontId="49" fillId="6" borderId="17" xfId="0" applyFont="1" applyFill="1" applyBorder="1" applyAlignment="1">
      <alignment horizontal="center" vertical="center" wrapText="1"/>
    </xf>
    <xf numFmtId="0" fontId="49" fillId="6" borderId="18" xfId="0" applyFont="1" applyFill="1" applyBorder="1" applyAlignment="1">
      <alignment horizontal="center" vertical="center" wrapText="1"/>
    </xf>
    <xf numFmtId="0" fontId="49" fillId="6" borderId="21" xfId="0" applyFont="1" applyFill="1" applyBorder="1" applyAlignment="1">
      <alignment horizontal="center" vertical="center" wrapText="1"/>
    </xf>
    <xf numFmtId="0" fontId="49" fillId="6" borderId="23" xfId="0" applyFont="1" applyFill="1" applyBorder="1" applyAlignment="1">
      <alignment horizontal="center" vertical="center" wrapText="1"/>
    </xf>
    <xf numFmtId="0" fontId="49" fillId="6" borderId="38" xfId="0" applyFont="1" applyFill="1" applyBorder="1" applyAlignment="1">
      <alignment horizontal="center" vertical="center" wrapText="1"/>
    </xf>
    <xf numFmtId="0" fontId="49" fillId="6" borderId="1" xfId="0" applyFont="1" applyFill="1" applyBorder="1" applyAlignment="1">
      <alignment horizontal="center" vertical="center" wrapText="1"/>
    </xf>
    <xf numFmtId="0" fontId="49" fillId="6" borderId="4" xfId="0" applyFont="1" applyFill="1" applyBorder="1" applyAlignment="1">
      <alignment horizontal="center" vertical="center" wrapText="1"/>
    </xf>
    <xf numFmtId="0" fontId="49" fillId="6" borderId="22" xfId="0" applyFont="1" applyFill="1" applyBorder="1" applyAlignment="1">
      <alignment horizontal="center" vertical="center" wrapText="1"/>
    </xf>
    <xf numFmtId="3" fontId="50" fillId="11" borderId="15" xfId="0" applyNumberFormat="1" applyFont="1" applyFill="1" applyBorder="1" applyAlignment="1">
      <alignment horizontal="center" vertical="center"/>
    </xf>
    <xf numFmtId="0" fontId="50" fillId="11" borderId="40" xfId="0" applyFont="1" applyFill="1" applyBorder="1" applyAlignment="1">
      <alignment horizontal="center" vertical="center"/>
    </xf>
    <xf numFmtId="3" fontId="50" fillId="11" borderId="16" xfId="0" applyNumberFormat="1" applyFont="1" applyFill="1" applyBorder="1" applyAlignment="1">
      <alignment horizontal="center" vertical="center"/>
    </xf>
    <xf numFmtId="0" fontId="50" fillId="11" borderId="22" xfId="0" applyFont="1" applyFill="1" applyBorder="1" applyAlignment="1">
      <alignment horizontal="center" vertical="center"/>
    </xf>
    <xf numFmtId="0" fontId="49" fillId="11" borderId="92" xfId="0" applyFont="1" applyFill="1" applyBorder="1" applyAlignment="1">
      <alignment horizontal="center" vertical="center"/>
    </xf>
    <xf numFmtId="0" fontId="51" fillId="11" borderId="1" xfId="0" applyFont="1" applyFill="1" applyBorder="1" applyAlignment="1">
      <alignment horizontal="center" vertical="center"/>
    </xf>
    <xf numFmtId="3" fontId="50" fillId="11" borderId="1" xfId="0" applyNumberFormat="1" applyFont="1" applyFill="1" applyBorder="1" applyAlignment="1">
      <alignment horizontal="center" vertical="center"/>
    </xf>
    <xf numFmtId="3" fontId="49" fillId="11" borderId="1" xfId="0" applyNumberFormat="1" applyFont="1" applyFill="1" applyBorder="1" applyAlignment="1">
      <alignment horizontal="center" vertical="center"/>
    </xf>
    <xf numFmtId="3" fontId="49" fillId="11" borderId="4" xfId="0" applyNumberFormat="1" applyFont="1" applyFill="1" applyBorder="1" applyAlignment="1">
      <alignment horizontal="center" vertical="center"/>
    </xf>
    <xf numFmtId="0" fontId="49" fillId="6" borderId="12" xfId="0" applyFont="1" applyFill="1" applyBorder="1" applyAlignment="1">
      <alignment horizontal="center" vertical="center" wrapText="1"/>
    </xf>
    <xf numFmtId="0" fontId="53" fillId="0" borderId="0" xfId="0" applyFont="1" applyAlignment="1">
      <alignment vertical="center" wrapText="1"/>
    </xf>
    <xf numFmtId="0" fontId="25" fillId="0" borderId="51" xfId="0" applyFont="1" applyBorder="1" applyAlignment="1">
      <alignment horizontal="center"/>
    </xf>
    <xf numFmtId="0" fontId="0" fillId="3" borderId="0" xfId="0" applyFill="1"/>
    <xf numFmtId="0" fontId="31" fillId="3" borderId="0" xfId="0" applyFont="1" applyFill="1" applyAlignment="1">
      <alignment horizontal="center"/>
    </xf>
    <xf numFmtId="0" fontId="31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wrapText="1"/>
    </xf>
    <xf numFmtId="0" fontId="26" fillId="3" borderId="0" xfId="0" applyFont="1" applyFill="1" applyAlignment="1">
      <alignment horizontal="center"/>
    </xf>
    <xf numFmtId="0" fontId="55" fillId="0" borderId="0" xfId="0" applyFont="1"/>
    <xf numFmtId="0" fontId="56" fillId="0" borderId="0" xfId="0" applyFont="1"/>
    <xf numFmtId="0" fontId="55" fillId="20" borderId="0" xfId="0" applyFont="1" applyFill="1"/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58" fillId="20" borderId="0" xfId="0" applyFont="1" applyFill="1" applyAlignment="1">
      <alignment horizontal="center" vertical="center" wrapText="1"/>
    </xf>
    <xf numFmtId="0" fontId="62" fillId="6" borderId="1" xfId="0" applyFont="1" applyFill="1" applyBorder="1" applyAlignment="1">
      <alignment horizontal="center" vertical="center" wrapText="1"/>
    </xf>
    <xf numFmtId="3" fontId="62" fillId="11" borderId="1" xfId="0" applyNumberFormat="1" applyFont="1" applyFill="1" applyBorder="1" applyAlignment="1">
      <alignment horizontal="center"/>
    </xf>
    <xf numFmtId="0" fontId="62" fillId="11" borderId="1" xfId="0" applyFont="1" applyFill="1" applyBorder="1" applyAlignment="1">
      <alignment horizontal="center"/>
    </xf>
    <xf numFmtId="3" fontId="62" fillId="11" borderId="1" xfId="0" applyNumberFormat="1" applyFont="1" applyFill="1" applyBorder="1" applyAlignment="1">
      <alignment horizontal="center" wrapText="1"/>
    </xf>
    <xf numFmtId="165" fontId="65" fillId="20" borderId="1" xfId="2" applyNumberFormat="1" applyFont="1" applyFill="1" applyBorder="1" applyAlignment="1" applyProtection="1">
      <alignment vertical="center"/>
    </xf>
    <xf numFmtId="0" fontId="60" fillId="8" borderId="1" xfId="0" applyFont="1" applyFill="1" applyBorder="1" applyAlignment="1">
      <alignment horizontal="center" vertical="center"/>
    </xf>
    <xf numFmtId="0" fontId="60" fillId="8" borderId="1" xfId="0" applyFont="1" applyFill="1" applyBorder="1" applyAlignment="1">
      <alignment horizontal="center" vertical="center" wrapText="1"/>
    </xf>
    <xf numFmtId="0" fontId="59" fillId="0" borderId="1" xfId="0" applyFont="1" applyBorder="1" applyAlignment="1">
      <alignment horizontal="center" textRotation="255"/>
    </xf>
    <xf numFmtId="0" fontId="59" fillId="0" borderId="0" xfId="0" applyFont="1" applyAlignment="1">
      <alignment horizontal="center" textRotation="255"/>
    </xf>
    <xf numFmtId="0" fontId="43" fillId="3" borderId="0" xfId="0" applyFont="1" applyFill="1" applyAlignment="1">
      <alignment horizontal="left" vertical="center" wrapText="1"/>
    </xf>
    <xf numFmtId="165" fontId="43" fillId="3" borderId="0" xfId="0" applyNumberFormat="1" applyFont="1" applyFill="1" applyAlignment="1">
      <alignment horizontal="center" vertical="center" wrapText="1"/>
    </xf>
    <xf numFmtId="0" fontId="60" fillId="3" borderId="0" xfId="0" applyFont="1" applyFill="1" applyAlignment="1">
      <alignment horizontal="center" vertical="center"/>
    </xf>
    <xf numFmtId="0" fontId="60" fillId="3" borderId="0" xfId="0" applyFont="1" applyFill="1" applyAlignment="1">
      <alignment horizontal="center" vertical="center" wrapText="1"/>
    </xf>
    <xf numFmtId="0" fontId="41" fillId="0" borderId="0" xfId="0" applyFont="1"/>
    <xf numFmtId="0" fontId="69" fillId="2" borderId="4" xfId="0" applyFont="1" applyFill="1" applyBorder="1" applyAlignment="1">
      <alignment wrapText="1"/>
    </xf>
    <xf numFmtId="3" fontId="72" fillId="8" borderId="47" xfId="0" applyNumberFormat="1" applyFont="1" applyFill="1" applyBorder="1" applyAlignment="1">
      <alignment horizontal="center" vertical="center"/>
    </xf>
    <xf numFmtId="0" fontId="72" fillId="8" borderId="26" xfId="0" applyFont="1" applyFill="1" applyBorder="1" applyAlignment="1">
      <alignment horizontal="center" vertical="center"/>
    </xf>
    <xf numFmtId="0" fontId="72" fillId="8" borderId="27" xfId="0" applyFont="1" applyFill="1" applyBorder="1" applyAlignment="1">
      <alignment horizontal="center" vertical="center"/>
    </xf>
    <xf numFmtId="0" fontId="72" fillId="8" borderId="46" xfId="0" applyFont="1" applyFill="1" applyBorder="1" applyAlignment="1">
      <alignment horizontal="center" vertical="center"/>
    </xf>
    <xf numFmtId="0" fontId="72" fillId="8" borderId="51" xfId="0" applyFont="1" applyFill="1" applyBorder="1" applyAlignment="1">
      <alignment horizontal="center" vertical="center"/>
    </xf>
    <xf numFmtId="0" fontId="72" fillId="8" borderId="19" xfId="0" applyFont="1" applyFill="1" applyBorder="1" applyAlignment="1">
      <alignment horizontal="center" vertical="center"/>
    </xf>
    <xf numFmtId="0" fontId="72" fillId="8" borderId="95" xfId="0" applyFont="1" applyFill="1" applyBorder="1" applyAlignment="1">
      <alignment horizontal="center" vertical="center"/>
    </xf>
    <xf numFmtId="0" fontId="72" fillId="8" borderId="25" xfId="0" applyFont="1" applyFill="1" applyBorder="1" applyAlignment="1">
      <alignment horizontal="center" vertical="center"/>
    </xf>
    <xf numFmtId="0" fontId="72" fillId="8" borderId="20" xfId="0" applyFont="1" applyFill="1" applyBorder="1" applyAlignment="1">
      <alignment horizontal="center" vertical="center"/>
    </xf>
    <xf numFmtId="0" fontId="72" fillId="16" borderId="19" xfId="0" applyFont="1" applyFill="1" applyBorder="1" applyAlignment="1">
      <alignment horizontal="center" vertical="center"/>
    </xf>
    <xf numFmtId="0" fontId="52" fillId="0" borderId="97" xfId="0" applyFont="1" applyBorder="1" applyAlignment="1">
      <alignment horizontal="center" vertical="center"/>
    </xf>
    <xf numFmtId="0" fontId="58" fillId="0" borderId="0" xfId="0" applyFont="1" applyAlignment="1">
      <alignment vertical="center"/>
    </xf>
    <xf numFmtId="0" fontId="74" fillId="22" borderId="94" xfId="0" applyFont="1" applyFill="1" applyBorder="1" applyAlignment="1">
      <alignment horizontal="center" vertical="center" wrapText="1"/>
    </xf>
    <xf numFmtId="0" fontId="14" fillId="0" borderId="0" xfId="0" applyFont="1"/>
    <xf numFmtId="0" fontId="58" fillId="0" borderId="0" xfId="0" applyFont="1" applyAlignment="1">
      <alignment horizontal="center" vertical="center" wrapText="1"/>
    </xf>
    <xf numFmtId="0" fontId="74" fillId="22" borderId="46" xfId="0" applyFont="1" applyFill="1" applyBorder="1" applyAlignment="1">
      <alignment horizontal="center" vertical="center" wrapText="1"/>
    </xf>
    <xf numFmtId="0" fontId="75" fillId="0" borderId="0" xfId="0" applyFont="1"/>
    <xf numFmtId="0" fontId="14" fillId="0" borderId="0" xfId="0" applyFont="1" applyAlignment="1">
      <alignment wrapText="1"/>
    </xf>
    <xf numFmtId="0" fontId="74" fillId="0" borderId="0" xfId="0" applyFont="1" applyAlignment="1">
      <alignment horizontal="center" vertical="center" wrapText="1"/>
    </xf>
    <xf numFmtId="0" fontId="76" fillId="0" borderId="0" xfId="0" applyFont="1" applyAlignment="1">
      <alignment horizontal="center"/>
    </xf>
    <xf numFmtId="0" fontId="55" fillId="20" borderId="0" xfId="0" applyFont="1" applyFill="1" applyAlignment="1">
      <alignment wrapText="1"/>
    </xf>
    <xf numFmtId="0" fontId="58" fillId="0" borderId="0" xfId="0" applyFont="1" applyAlignment="1">
      <alignment horizontal="justify"/>
    </xf>
    <xf numFmtId="0" fontId="58" fillId="0" borderId="0" xfId="0" applyFont="1" applyAlignment="1">
      <alignment wrapText="1"/>
    </xf>
    <xf numFmtId="3" fontId="43" fillId="20" borderId="1" xfId="0" applyNumberFormat="1" applyFont="1" applyFill="1" applyBorder="1" applyAlignment="1">
      <alignment vertical="center"/>
    </xf>
    <xf numFmtId="3" fontId="66" fillId="8" borderId="1" xfId="0" applyNumberFormat="1" applyFont="1" applyFill="1" applyBorder="1" applyAlignment="1">
      <alignment horizontal="center" vertical="center"/>
    </xf>
    <xf numFmtId="0" fontId="66" fillId="8" borderId="1" xfId="0" applyFont="1" applyFill="1" applyBorder="1" applyAlignment="1">
      <alignment horizontal="center" vertical="center"/>
    </xf>
    <xf numFmtId="0" fontId="66" fillId="8" borderId="1" xfId="0" applyFont="1" applyFill="1" applyBorder="1" applyAlignment="1">
      <alignment horizontal="center"/>
    </xf>
    <xf numFmtId="0" fontId="66" fillId="8" borderId="1" xfId="0" applyFont="1" applyFill="1" applyBorder="1" applyAlignment="1">
      <alignment horizontal="center" vertical="center" wrapText="1"/>
    </xf>
    <xf numFmtId="0" fontId="66" fillId="26" borderId="1" xfId="0" applyFont="1" applyFill="1" applyBorder="1" applyAlignment="1">
      <alignment horizontal="center"/>
    </xf>
    <xf numFmtId="0" fontId="79" fillId="6" borderId="1" xfId="0" applyFont="1" applyFill="1" applyBorder="1" applyAlignment="1">
      <alignment horizontal="center" vertical="center" wrapText="1"/>
    </xf>
    <xf numFmtId="3" fontId="79" fillId="11" borderId="1" xfId="0" applyNumberFormat="1" applyFont="1" applyFill="1" applyBorder="1" applyAlignment="1">
      <alignment horizontal="center"/>
    </xf>
    <xf numFmtId="0" fontId="79" fillId="11" borderId="1" xfId="0" applyFont="1" applyFill="1" applyBorder="1" applyAlignment="1">
      <alignment horizontal="center"/>
    </xf>
    <xf numFmtId="3" fontId="79" fillId="24" borderId="1" xfId="0" applyNumberFormat="1" applyFont="1" applyFill="1" applyBorder="1" applyAlignment="1">
      <alignment horizontal="center"/>
    </xf>
    <xf numFmtId="0" fontId="63" fillId="11" borderId="1" xfId="0" applyFont="1" applyFill="1" applyBorder="1" applyAlignment="1">
      <alignment horizontal="center" wrapText="1"/>
    </xf>
    <xf numFmtId="0" fontId="79" fillId="25" borderId="1" xfId="0" applyFont="1" applyFill="1" applyBorder="1" applyAlignment="1">
      <alignment horizontal="center" vertical="center" wrapText="1"/>
    </xf>
    <xf numFmtId="0" fontId="63" fillId="0" borderId="1" xfId="0" applyFont="1" applyBorder="1" applyAlignment="1">
      <alignment horizontal="center"/>
    </xf>
    <xf numFmtId="0" fontId="79" fillId="0" borderId="29" xfId="0" applyFont="1" applyBorder="1" applyAlignment="1">
      <alignment vertical="center"/>
    </xf>
    <xf numFmtId="0" fontId="77" fillId="20" borderId="1" xfId="0" applyFont="1" applyFill="1" applyBorder="1" applyAlignment="1">
      <alignment horizontal="center" vertical="center" wrapText="1"/>
    </xf>
    <xf numFmtId="14" fontId="67" fillId="7" borderId="1" xfId="0" applyNumberFormat="1" applyFont="1" applyFill="1" applyBorder="1" applyAlignment="1">
      <alignment horizontal="center" vertical="center"/>
    </xf>
    <xf numFmtId="14" fontId="67" fillId="0" borderId="1" xfId="0" applyNumberFormat="1" applyFont="1" applyBorder="1" applyAlignment="1">
      <alignment horizontal="center" vertical="center"/>
    </xf>
    <xf numFmtId="14" fontId="67" fillId="0" borderId="1" xfId="0" applyNumberFormat="1" applyFont="1" applyBorder="1" applyAlignment="1">
      <alignment horizontal="center" vertical="center" wrapText="1"/>
    </xf>
    <xf numFmtId="0" fontId="77" fillId="0" borderId="1" xfId="0" applyFont="1" applyBorder="1" applyAlignment="1">
      <alignment horizontal="center" textRotation="255"/>
    </xf>
    <xf numFmtId="0" fontId="77" fillId="25" borderId="1" xfId="0" applyFont="1" applyFill="1" applyBorder="1" applyAlignment="1">
      <alignment horizontal="center" vertical="center" wrapText="1"/>
    </xf>
    <xf numFmtId="0" fontId="83" fillId="3" borderId="1" xfId="0" applyFont="1" applyFill="1" applyBorder="1" applyAlignment="1">
      <alignment horizontal="center" vertical="center"/>
    </xf>
    <xf numFmtId="14" fontId="67" fillId="3" borderId="1" xfId="0" applyNumberFormat="1" applyFont="1" applyFill="1" applyBorder="1" applyAlignment="1">
      <alignment horizontal="center" vertical="center"/>
    </xf>
    <xf numFmtId="165" fontId="84" fillId="20" borderId="1" xfId="2" applyNumberFormat="1" applyFont="1" applyFill="1" applyBorder="1" applyAlignment="1" applyProtection="1">
      <alignment vertical="center"/>
    </xf>
    <xf numFmtId="0" fontId="83" fillId="12" borderId="1" xfId="0" applyFont="1" applyFill="1" applyBorder="1" applyAlignment="1">
      <alignment horizontal="center" vertical="center"/>
    </xf>
    <xf numFmtId="14" fontId="85" fillId="7" borderId="1" xfId="0" applyNumberFormat="1" applyFont="1" applyFill="1" applyBorder="1" applyAlignment="1">
      <alignment horizontal="center" vertical="center"/>
    </xf>
    <xf numFmtId="14" fontId="85" fillId="3" borderId="1" xfId="0" applyNumberFormat="1" applyFont="1" applyFill="1" applyBorder="1" applyAlignment="1">
      <alignment horizontal="center" vertical="center"/>
    </xf>
    <xf numFmtId="14" fontId="85" fillId="7" borderId="21" xfId="0" applyNumberFormat="1" applyFont="1" applyFill="1" applyBorder="1" applyAlignment="1">
      <alignment horizontal="center" vertical="center"/>
    </xf>
    <xf numFmtId="14" fontId="85" fillId="7" borderId="44" xfId="0" applyNumberFormat="1" applyFont="1" applyFill="1" applyBorder="1" applyAlignment="1">
      <alignment horizontal="center" vertical="center"/>
    </xf>
    <xf numFmtId="14" fontId="85" fillId="7" borderId="17" xfId="0" applyNumberFormat="1" applyFont="1" applyFill="1" applyBorder="1" applyAlignment="1">
      <alignment horizontal="center" vertical="center"/>
    </xf>
    <xf numFmtId="14" fontId="85" fillId="7" borderId="18" xfId="0" applyNumberFormat="1" applyFont="1" applyFill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14" fontId="85" fillId="7" borderId="50" xfId="0" applyNumberFormat="1" applyFont="1" applyFill="1" applyBorder="1" applyAlignment="1">
      <alignment horizontal="center" vertical="center"/>
    </xf>
    <xf numFmtId="0" fontId="86" fillId="7" borderId="1" xfId="0" applyFont="1" applyFill="1" applyBorder="1" applyAlignment="1">
      <alignment horizontal="center" vertical="center"/>
    </xf>
    <xf numFmtId="14" fontId="85" fillId="7" borderId="4" xfId="0" applyNumberFormat="1" applyFont="1" applyFill="1" applyBorder="1" applyAlignment="1">
      <alignment horizontal="center" vertical="center"/>
    </xf>
    <xf numFmtId="0" fontId="86" fillId="12" borderId="5" xfId="0" applyFont="1" applyFill="1" applyBorder="1" applyAlignment="1">
      <alignment horizontal="center" vertical="center"/>
    </xf>
    <xf numFmtId="0" fontId="77" fillId="12" borderId="1" xfId="0" applyFont="1" applyFill="1" applyBorder="1" applyAlignment="1">
      <alignment vertical="center"/>
    </xf>
    <xf numFmtId="0" fontId="77" fillId="12" borderId="1" xfId="0" applyFont="1" applyFill="1" applyBorder="1" applyAlignment="1">
      <alignment horizontal="left" vertical="center"/>
    </xf>
    <xf numFmtId="0" fontId="86" fillId="12" borderId="2" xfId="0" applyFont="1" applyFill="1" applyBorder="1" applyAlignment="1">
      <alignment horizontal="center" vertical="center"/>
    </xf>
    <xf numFmtId="0" fontId="77" fillId="12" borderId="15" xfId="0" applyFont="1" applyFill="1" applyBorder="1" applyAlignment="1">
      <alignment horizontal="left" vertical="center"/>
    </xf>
    <xf numFmtId="0" fontId="83" fillId="7" borderId="1" xfId="0" applyFont="1" applyFill="1" applyBorder="1" applyAlignment="1">
      <alignment horizontal="center" vertical="center"/>
    </xf>
    <xf numFmtId="14" fontId="67" fillId="7" borderId="4" xfId="0" applyNumberFormat="1" applyFont="1" applyFill="1" applyBorder="1" applyAlignment="1">
      <alignment horizontal="center" vertical="center"/>
    </xf>
    <xf numFmtId="14" fontId="67" fillId="7" borderId="21" xfId="0" applyNumberFormat="1" applyFont="1" applyFill="1" applyBorder="1" applyAlignment="1">
      <alignment horizontal="center" vertical="center"/>
    </xf>
    <xf numFmtId="14" fontId="67" fillId="7" borderId="18" xfId="0" applyNumberFormat="1" applyFont="1" applyFill="1" applyBorder="1" applyAlignment="1">
      <alignment horizontal="center" vertical="center"/>
    </xf>
    <xf numFmtId="0" fontId="83" fillId="12" borderId="2" xfId="0" applyFont="1" applyFill="1" applyBorder="1" applyAlignment="1">
      <alignment horizontal="center" vertical="center"/>
    </xf>
    <xf numFmtId="14" fontId="85" fillId="3" borderId="44" xfId="0" applyNumberFormat="1" applyFont="1" applyFill="1" applyBorder="1" applyAlignment="1">
      <alignment horizontal="center" vertical="center"/>
    </xf>
    <xf numFmtId="0" fontId="7" fillId="12" borderId="45" xfId="0" applyFont="1" applyFill="1" applyBorder="1" applyAlignment="1">
      <alignment horizontal="center" vertical="center"/>
    </xf>
    <xf numFmtId="0" fontId="85" fillId="12" borderId="21" xfId="0" applyFont="1" applyFill="1" applyBorder="1" applyAlignment="1">
      <alignment horizontal="center"/>
    </xf>
    <xf numFmtId="0" fontId="85" fillId="12" borderId="44" xfId="0" applyFont="1" applyFill="1" applyBorder="1" applyAlignment="1">
      <alignment horizontal="center"/>
    </xf>
    <xf numFmtId="0" fontId="85" fillId="12" borderId="17" xfId="0" applyFont="1" applyFill="1" applyBorder="1" applyAlignment="1">
      <alignment horizontal="center"/>
    </xf>
    <xf numFmtId="0" fontId="85" fillId="12" borderId="18" xfId="0" applyFont="1" applyFill="1" applyBorder="1" applyAlignment="1">
      <alignment horizontal="center"/>
    </xf>
    <xf numFmtId="0" fontId="7" fillId="12" borderId="1" xfId="0" applyFont="1" applyFill="1" applyBorder="1" applyAlignment="1">
      <alignment horizontal="center" vertical="center"/>
    </xf>
    <xf numFmtId="0" fontId="85" fillId="1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3" fillId="0" borderId="4" xfId="0" applyFont="1" applyBorder="1" applyAlignment="1">
      <alignment vertical="center"/>
    </xf>
    <xf numFmtId="0" fontId="87" fillId="0" borderId="0" xfId="0" applyFont="1"/>
    <xf numFmtId="0" fontId="88" fillId="0" borderId="0" xfId="0" applyFont="1"/>
    <xf numFmtId="0" fontId="87" fillId="3" borderId="0" xfId="0" applyFont="1" applyFill="1"/>
    <xf numFmtId="0" fontId="89" fillId="2" borderId="1" xfId="0" applyFont="1" applyFill="1" applyBorder="1" applyAlignment="1">
      <alignment wrapText="1"/>
    </xf>
    <xf numFmtId="0" fontId="87" fillId="3" borderId="0" xfId="0" applyFont="1" applyFill="1" applyAlignment="1">
      <alignment horizontal="left" wrapText="1"/>
    </xf>
    <xf numFmtId="0" fontId="87" fillId="5" borderId="10" xfId="0" applyFont="1" applyFill="1" applyBorder="1" applyAlignment="1">
      <alignment vertical="center" wrapText="1"/>
    </xf>
    <xf numFmtId="0" fontId="82" fillId="6" borderId="35" xfId="0" applyFont="1" applyFill="1" applyBorder="1" applyAlignment="1">
      <alignment horizontal="center" vertical="center" wrapText="1"/>
    </xf>
    <xf numFmtId="0" fontId="82" fillId="6" borderId="36" xfId="0" applyFont="1" applyFill="1" applyBorder="1" applyAlignment="1">
      <alignment horizontal="center" vertical="center" wrapText="1"/>
    </xf>
    <xf numFmtId="0" fontId="82" fillId="6" borderId="37" xfId="0" applyFont="1" applyFill="1" applyBorder="1" applyAlignment="1">
      <alignment horizontal="center" vertical="center" wrapText="1"/>
    </xf>
    <xf numFmtId="0" fontId="82" fillId="6" borderId="38" xfId="0" applyFont="1" applyFill="1" applyBorder="1" applyAlignment="1">
      <alignment horizontal="center" vertical="center" wrapText="1"/>
    </xf>
    <xf numFmtId="0" fontId="82" fillId="6" borderId="1" xfId="0" applyFont="1" applyFill="1" applyBorder="1" applyAlignment="1">
      <alignment horizontal="center" vertical="center" wrapText="1"/>
    </xf>
    <xf numFmtId="0" fontId="82" fillId="3" borderId="39" xfId="0" applyFont="1" applyFill="1" applyBorder="1" applyAlignment="1">
      <alignment horizontal="center" vertical="center" wrapText="1"/>
    </xf>
    <xf numFmtId="0" fontId="82" fillId="6" borderId="50" xfId="0" applyFont="1" applyFill="1" applyBorder="1" applyAlignment="1">
      <alignment horizontal="center" vertical="center" wrapText="1"/>
    </xf>
    <xf numFmtId="0" fontId="87" fillId="5" borderId="13" xfId="0" applyFont="1" applyFill="1" applyBorder="1" applyAlignment="1">
      <alignment vertical="center" wrapText="1"/>
    </xf>
    <xf numFmtId="0" fontId="93" fillId="11" borderId="40" xfId="0" applyFont="1" applyFill="1" applyBorder="1" applyAlignment="1">
      <alignment horizontal="center"/>
    </xf>
    <xf numFmtId="0" fontId="93" fillId="11" borderId="41" xfId="0" applyFont="1" applyFill="1" applyBorder="1" applyAlignment="1">
      <alignment horizontal="center"/>
    </xf>
    <xf numFmtId="0" fontId="93" fillId="11" borderId="12" xfId="0" applyFont="1" applyFill="1" applyBorder="1" applyAlignment="1">
      <alignment horizontal="center"/>
    </xf>
    <xf numFmtId="0" fontId="93" fillId="11" borderId="42" xfId="0" applyFont="1" applyFill="1" applyBorder="1" applyAlignment="1">
      <alignment horizontal="center"/>
    </xf>
    <xf numFmtId="0" fontId="82" fillId="3" borderId="14" xfId="0" applyFont="1" applyFill="1" applyBorder="1" applyAlignment="1">
      <alignment horizontal="center"/>
    </xf>
    <xf numFmtId="0" fontId="93" fillId="11" borderId="22" xfId="0" applyFont="1" applyFill="1" applyBorder="1" applyAlignment="1">
      <alignment horizontal="center"/>
    </xf>
    <xf numFmtId="0" fontId="93" fillId="11" borderId="15" xfId="0" applyFont="1" applyFill="1" applyBorder="1" applyAlignment="1">
      <alignment horizontal="center"/>
    </xf>
    <xf numFmtId="3" fontId="82" fillId="11" borderId="15" xfId="0" applyNumberFormat="1" applyFont="1" applyFill="1" applyBorder="1" applyAlignment="1">
      <alignment horizontal="center"/>
    </xf>
    <xf numFmtId="0" fontId="82" fillId="11" borderId="16" xfId="0" applyFont="1" applyFill="1" applyBorder="1" applyAlignment="1">
      <alignment horizontal="center"/>
    </xf>
    <xf numFmtId="0" fontId="87" fillId="0" borderId="43" xfId="0" applyFont="1" applyBorder="1" applyAlignment="1">
      <alignment horizontal="center" vertical="center"/>
    </xf>
    <xf numFmtId="14" fontId="94" fillId="7" borderId="1" xfId="0" applyNumberFormat="1" applyFont="1" applyFill="1" applyBorder="1" applyAlignment="1">
      <alignment horizontal="center" vertical="center"/>
    </xf>
    <xf numFmtId="14" fontId="94" fillId="3" borderId="1" xfId="0" applyNumberFormat="1" applyFont="1" applyFill="1" applyBorder="1" applyAlignment="1">
      <alignment horizontal="center" vertical="center"/>
    </xf>
    <xf numFmtId="0" fontId="82" fillId="3" borderId="1" xfId="0" applyFont="1" applyFill="1" applyBorder="1" applyAlignment="1">
      <alignment vertical="center" wrapText="1"/>
    </xf>
    <xf numFmtId="0" fontId="87" fillId="19" borderId="3" xfId="0" applyFont="1" applyFill="1" applyBorder="1" applyAlignment="1">
      <alignment horizontal="center" vertical="center"/>
    </xf>
    <xf numFmtId="14" fontId="71" fillId="19" borderId="1" xfId="0" applyNumberFormat="1" applyFont="1" applyFill="1" applyBorder="1" applyAlignment="1">
      <alignment horizontal="center" vertical="center"/>
    </xf>
    <xf numFmtId="14" fontId="71" fillId="3" borderId="1" xfId="0" applyNumberFormat="1" applyFont="1" applyFill="1" applyBorder="1" applyAlignment="1">
      <alignment horizontal="center" vertical="center"/>
    </xf>
    <xf numFmtId="0" fontId="82" fillId="19" borderId="1" xfId="0" applyFont="1" applyFill="1" applyBorder="1" applyAlignment="1">
      <alignment vertical="center" wrapText="1"/>
    </xf>
    <xf numFmtId="0" fontId="87" fillId="19" borderId="4" xfId="0" applyFont="1" applyFill="1" applyBorder="1" applyAlignment="1">
      <alignment vertical="center"/>
    </xf>
    <xf numFmtId="14" fontId="94" fillId="7" borderId="21" xfId="0" applyNumberFormat="1" applyFont="1" applyFill="1" applyBorder="1" applyAlignment="1">
      <alignment horizontal="center" vertical="center"/>
    </xf>
    <xf numFmtId="14" fontId="94" fillId="7" borderId="44" xfId="0" applyNumberFormat="1" applyFont="1" applyFill="1" applyBorder="1" applyAlignment="1">
      <alignment horizontal="center" vertical="center"/>
    </xf>
    <xf numFmtId="14" fontId="94" fillId="7" borderId="17" xfId="0" applyNumberFormat="1" applyFont="1" applyFill="1" applyBorder="1" applyAlignment="1">
      <alignment horizontal="center" vertical="center"/>
    </xf>
    <xf numFmtId="14" fontId="94" fillId="7" borderId="18" xfId="0" applyNumberFormat="1" applyFont="1" applyFill="1" applyBorder="1" applyAlignment="1">
      <alignment horizontal="center" vertical="center"/>
    </xf>
    <xf numFmtId="14" fontId="94" fillId="3" borderId="18" xfId="0" applyNumberFormat="1" applyFont="1" applyFill="1" applyBorder="1" applyAlignment="1">
      <alignment horizontal="center" vertical="center"/>
    </xf>
    <xf numFmtId="0" fontId="87" fillId="19" borderId="1" xfId="0" applyFont="1" applyFill="1" applyBorder="1" applyAlignment="1">
      <alignment horizontal="center" vertical="center"/>
    </xf>
    <xf numFmtId="0" fontId="87" fillId="19" borderId="45" xfId="0" applyFont="1" applyFill="1" applyBorder="1" applyAlignment="1">
      <alignment horizontal="center" vertical="center"/>
    </xf>
    <xf numFmtId="0" fontId="87" fillId="0" borderId="45" xfId="0" applyFont="1" applyBorder="1" applyAlignment="1">
      <alignment horizontal="center" vertical="center"/>
    </xf>
    <xf numFmtId="14" fontId="94" fillId="7" borderId="50" xfId="0" applyNumberFormat="1" applyFont="1" applyFill="1" applyBorder="1" applyAlignment="1">
      <alignment horizontal="center" vertical="center"/>
    </xf>
    <xf numFmtId="14" fontId="94" fillId="7" borderId="37" xfId="0" applyNumberFormat="1" applyFont="1" applyFill="1" applyBorder="1" applyAlignment="1">
      <alignment horizontal="center" vertical="center"/>
    </xf>
    <xf numFmtId="0" fontId="94" fillId="0" borderId="15" xfId="0" applyFont="1" applyBorder="1" applyAlignment="1">
      <alignment horizontal="center" vertical="center"/>
    </xf>
    <xf numFmtId="0" fontId="94" fillId="3" borderId="17" xfId="0" applyFont="1" applyFill="1" applyBorder="1" applyAlignment="1">
      <alignment horizontal="center" vertical="center"/>
    </xf>
    <xf numFmtId="14" fontId="71" fillId="19" borderId="44" xfId="0" applyNumberFormat="1" applyFont="1" applyFill="1" applyBorder="1" applyAlignment="1">
      <alignment horizontal="center" vertical="center"/>
    </xf>
    <xf numFmtId="14" fontId="71" fillId="19" borderId="17" xfId="0" applyNumberFormat="1" applyFont="1" applyFill="1" applyBorder="1" applyAlignment="1">
      <alignment horizontal="center" vertical="center"/>
    </xf>
    <xf numFmtId="14" fontId="71" fillId="19" borderId="23" xfId="0" applyNumberFormat="1" applyFont="1" applyFill="1" applyBorder="1" applyAlignment="1">
      <alignment horizontal="center" vertical="center"/>
    </xf>
    <xf numFmtId="14" fontId="71" fillId="3" borderId="23" xfId="0" applyNumberFormat="1" applyFont="1" applyFill="1" applyBorder="1" applyAlignment="1">
      <alignment horizontal="center" vertical="center"/>
    </xf>
    <xf numFmtId="0" fontId="31" fillId="0" borderId="51" xfId="0" applyFont="1" applyBorder="1" applyAlignment="1">
      <alignment horizontal="center"/>
    </xf>
    <xf numFmtId="0" fontId="87" fillId="0" borderId="19" xfId="0" applyFont="1" applyBorder="1" applyAlignment="1">
      <alignment vertical="center"/>
    </xf>
    <xf numFmtId="3" fontId="94" fillId="8" borderId="26" xfId="0" applyNumberFormat="1" applyFont="1" applyFill="1" applyBorder="1" applyAlignment="1">
      <alignment horizontal="center" vertical="center"/>
    </xf>
    <xf numFmtId="0" fontId="94" fillId="8" borderId="26" xfId="0" applyFont="1" applyFill="1" applyBorder="1" applyAlignment="1">
      <alignment horizontal="center" vertical="center"/>
    </xf>
    <xf numFmtId="0" fontId="94" fillId="8" borderId="27" xfId="0" applyFont="1" applyFill="1" applyBorder="1" applyAlignment="1">
      <alignment horizontal="center" vertical="center"/>
    </xf>
    <xf numFmtId="0" fontId="94" fillId="8" borderId="46" xfId="0" applyFont="1" applyFill="1" applyBorder="1" applyAlignment="1">
      <alignment horizontal="center" vertical="center"/>
    </xf>
    <xf numFmtId="0" fontId="94" fillId="8" borderId="47" xfId="0" applyFont="1" applyFill="1" applyBorder="1" applyAlignment="1">
      <alignment horizontal="center"/>
    </xf>
    <xf numFmtId="0" fontId="94" fillId="8" borderId="26" xfId="0" applyFont="1" applyFill="1" applyBorder="1" applyAlignment="1">
      <alignment horizontal="center"/>
    </xf>
    <xf numFmtId="0" fontId="94" fillId="8" borderId="48" xfId="0" applyFont="1" applyFill="1" applyBorder="1" applyAlignment="1">
      <alignment horizontal="center"/>
    </xf>
    <xf numFmtId="0" fontId="94" fillId="8" borderId="49" xfId="0" applyFont="1" applyFill="1" applyBorder="1" applyAlignment="1">
      <alignment horizontal="center"/>
    </xf>
    <xf numFmtId="0" fontId="94" fillId="3" borderId="27" xfId="0" applyFont="1" applyFill="1" applyBorder="1" applyAlignment="1">
      <alignment horizontal="center"/>
    </xf>
    <xf numFmtId="0" fontId="94" fillId="8" borderId="19" xfId="0" applyFont="1" applyFill="1" applyBorder="1" applyAlignment="1">
      <alignment horizontal="center"/>
    </xf>
    <xf numFmtId="0" fontId="94" fillId="8" borderId="20" xfId="0" applyFont="1" applyFill="1" applyBorder="1" applyAlignment="1">
      <alignment horizontal="center"/>
    </xf>
    <xf numFmtId="0" fontId="94" fillId="8" borderId="27" xfId="0" applyFont="1" applyFill="1" applyBorder="1" applyAlignment="1">
      <alignment horizontal="center"/>
    </xf>
    <xf numFmtId="0" fontId="95" fillId="0" borderId="28" xfId="0" applyFont="1" applyBorder="1" applyAlignment="1">
      <alignment horizontal="left" vertical="center" wrapText="1"/>
    </xf>
    <xf numFmtId="0" fontId="95" fillId="0" borderId="0" xfId="0" applyFont="1" applyAlignment="1">
      <alignment horizontal="left" vertical="center" wrapText="1"/>
    </xf>
    <xf numFmtId="0" fontId="95" fillId="0" borderId="0" xfId="0" applyFont="1" applyAlignment="1">
      <alignment horizontal="center" vertical="center" wrapText="1"/>
    </xf>
    <xf numFmtId="0" fontId="96" fillId="14" borderId="55" xfId="0" applyFont="1" applyFill="1" applyBorder="1" applyAlignment="1">
      <alignment horizontal="center" vertical="center" wrapText="1"/>
    </xf>
    <xf numFmtId="0" fontId="95" fillId="14" borderId="56" xfId="0" applyFont="1" applyFill="1" applyBorder="1" applyAlignment="1">
      <alignment horizontal="center" vertical="center" wrapText="1"/>
    </xf>
    <xf numFmtId="0" fontId="96" fillId="0" borderId="79" xfId="0" applyFont="1" applyBorder="1" applyAlignment="1">
      <alignment horizontal="center" vertical="center" wrapText="1"/>
    </xf>
    <xf numFmtId="0" fontId="96" fillId="14" borderId="59" xfId="0" applyFont="1" applyFill="1" applyBorder="1" applyAlignment="1">
      <alignment horizontal="center" vertical="center" wrapText="1"/>
    </xf>
    <xf numFmtId="0" fontId="95" fillId="14" borderId="60" xfId="0" applyFont="1" applyFill="1" applyBorder="1" applyAlignment="1">
      <alignment horizontal="center" vertical="center" wrapText="1"/>
    </xf>
    <xf numFmtId="0" fontId="96" fillId="0" borderId="59" xfId="0" applyFont="1" applyBorder="1" applyAlignment="1">
      <alignment horizontal="center" vertical="center" wrapText="1"/>
    </xf>
    <xf numFmtId="0" fontId="96" fillId="14" borderId="63" xfId="0" applyFont="1" applyFill="1" applyBorder="1" applyAlignment="1">
      <alignment horizontal="center" vertical="center" wrapText="1"/>
    </xf>
    <xf numFmtId="0" fontId="95" fillId="14" borderId="64" xfId="0" applyFont="1" applyFill="1" applyBorder="1" applyAlignment="1">
      <alignment horizontal="center" vertical="center" wrapText="1"/>
    </xf>
    <xf numFmtId="0" fontId="96" fillId="0" borderId="82" xfId="0" applyFont="1" applyBorder="1" applyAlignment="1">
      <alignment horizontal="center" vertical="center" wrapText="1"/>
    </xf>
    <xf numFmtId="0" fontId="96" fillId="14" borderId="6" xfId="0" applyFont="1" applyFill="1" applyBorder="1" applyAlignment="1">
      <alignment horizontal="center" vertical="center" wrapText="1"/>
    </xf>
    <xf numFmtId="0" fontId="95" fillId="14" borderId="8" xfId="0" applyFont="1" applyFill="1" applyBorder="1" applyAlignment="1">
      <alignment horizontal="center" vertical="center" wrapText="1"/>
    </xf>
    <xf numFmtId="0" fontId="96" fillId="0" borderId="0" xfId="0" applyFont="1" applyAlignment="1">
      <alignment horizontal="center" vertical="center" wrapText="1"/>
    </xf>
    <xf numFmtId="0" fontId="95" fillId="0" borderId="0" xfId="0" applyFont="1" applyAlignment="1">
      <alignment horizontal="left" vertical="center"/>
    </xf>
    <xf numFmtId="0" fontId="31" fillId="0" borderId="0" xfId="0" applyFont="1" applyAlignment="1">
      <alignment vertical="center"/>
    </xf>
    <xf numFmtId="0" fontId="37" fillId="0" borderId="0" xfId="0" applyFont="1" applyAlignment="1">
      <alignment vertical="center"/>
    </xf>
    <xf numFmtId="0" fontId="40" fillId="14" borderId="59" xfId="0" applyFont="1" applyFill="1" applyBorder="1" applyAlignment="1">
      <alignment horizontal="left" vertical="center" wrapText="1"/>
    </xf>
    <xf numFmtId="0" fontId="39" fillId="14" borderId="60" xfId="0" applyFont="1" applyFill="1" applyBorder="1" applyAlignment="1">
      <alignment horizontal="left" vertical="center" wrapText="1"/>
    </xf>
    <xf numFmtId="0" fontId="98" fillId="2" borderId="4" xfId="0" applyFont="1" applyFill="1" applyBorder="1" applyAlignment="1">
      <alignment wrapText="1"/>
    </xf>
    <xf numFmtId="0" fontId="99" fillId="0" borderId="1" xfId="0" applyFont="1" applyBorder="1" applyAlignment="1">
      <alignment vertical="center"/>
    </xf>
    <xf numFmtId="0" fontId="99" fillId="0" borderId="24" xfId="0" applyFont="1" applyBorder="1" applyAlignment="1">
      <alignment vertical="center"/>
    </xf>
    <xf numFmtId="0" fontId="99" fillId="0" borderId="0" xfId="0" applyFont="1" applyAlignment="1">
      <alignment vertical="center"/>
    </xf>
    <xf numFmtId="3" fontId="87" fillId="3" borderId="26" xfId="0" applyNumberFormat="1" applyFont="1" applyFill="1" applyBorder="1" applyAlignment="1">
      <alignment horizontal="center" vertical="center"/>
    </xf>
    <xf numFmtId="165" fontId="73" fillId="3" borderId="51" xfId="1" applyNumberFormat="1" applyFont="1" applyFill="1" applyBorder="1" applyAlignment="1">
      <alignment horizontal="center" vertical="center"/>
    </xf>
    <xf numFmtId="3" fontId="42" fillId="3" borderId="26" xfId="0" applyNumberFormat="1" applyFont="1" applyFill="1" applyBorder="1" applyAlignment="1">
      <alignment horizontal="center" vertical="center"/>
    </xf>
    <xf numFmtId="0" fontId="77" fillId="25" borderId="1" xfId="0" applyFont="1" applyFill="1" applyBorder="1" applyAlignment="1">
      <alignment vertical="center" wrapText="1"/>
    </xf>
    <xf numFmtId="0" fontId="41" fillId="0" borderId="0" xfId="0" applyFont="1" applyAlignment="1">
      <alignment horizontal="center"/>
    </xf>
    <xf numFmtId="0" fontId="26" fillId="3" borderId="23" xfId="0" applyFont="1" applyFill="1" applyBorder="1" applyAlignment="1">
      <alignment horizontal="center"/>
    </xf>
    <xf numFmtId="0" fontId="26" fillId="3" borderId="3" xfId="0" applyFont="1" applyFill="1" applyBorder="1" applyAlignment="1">
      <alignment horizontal="center"/>
    </xf>
    <xf numFmtId="0" fontId="26" fillId="3" borderId="44" xfId="0" applyFont="1" applyFill="1" applyBorder="1" applyAlignment="1">
      <alignment horizontal="center"/>
    </xf>
    <xf numFmtId="0" fontId="39" fillId="0" borderId="0" xfId="0" applyFont="1" applyAlignment="1">
      <alignment horizontal="left" vertical="center"/>
    </xf>
    <xf numFmtId="0" fontId="68" fillId="0" borderId="0" xfId="0" applyFont="1" applyAlignment="1">
      <alignment horizontal="center" vertical="center"/>
    </xf>
    <xf numFmtId="0" fontId="36" fillId="0" borderId="6" xfId="0" applyFont="1" applyBorder="1" applyAlignment="1">
      <alignment horizontal="left" vertical="center" wrapText="1"/>
    </xf>
    <xf numFmtId="0" fontId="36" fillId="0" borderId="7" xfId="0" applyFont="1" applyBorder="1" applyAlignment="1">
      <alignment horizontal="left" vertical="center" wrapText="1"/>
    </xf>
    <xf numFmtId="0" fontId="36" fillId="0" borderId="8" xfId="0" applyFont="1" applyBorder="1" applyAlignment="1">
      <alignment horizontal="left" vertical="center" wrapText="1"/>
    </xf>
    <xf numFmtId="0" fontId="36" fillId="0" borderId="6" xfId="0" applyFont="1" applyBorder="1" applyAlignment="1">
      <alignment horizontal="center" vertical="center" wrapText="1"/>
    </xf>
    <xf numFmtId="0" fontId="36" fillId="0" borderId="7" xfId="0" applyFont="1" applyBorder="1" applyAlignment="1">
      <alignment horizontal="center" vertical="center" wrapText="1"/>
    </xf>
    <xf numFmtId="0" fontId="36" fillId="0" borderId="8" xfId="0" applyFont="1" applyBorder="1" applyAlignment="1">
      <alignment horizontal="center" vertical="center" wrapText="1"/>
    </xf>
    <xf numFmtId="0" fontId="40" fillId="0" borderId="6" xfId="0" applyFont="1" applyBorder="1" applyAlignment="1">
      <alignment horizontal="center" vertical="center" wrapText="1"/>
    </xf>
    <xf numFmtId="0" fontId="40" fillId="0" borderId="7" xfId="0" applyFont="1" applyBorder="1" applyAlignment="1">
      <alignment horizontal="center" vertical="center" wrapText="1"/>
    </xf>
    <xf numFmtId="0" fontId="40" fillId="0" borderId="8" xfId="0" applyFont="1" applyBorder="1" applyAlignment="1">
      <alignment horizontal="center" vertical="center" wrapText="1"/>
    </xf>
    <xf numFmtId="0" fontId="40" fillId="14" borderId="82" xfId="0" applyFont="1" applyFill="1" applyBorder="1" applyAlignment="1">
      <alignment horizontal="center" vertical="center" wrapText="1"/>
    </xf>
    <xf numFmtId="0" fontId="40" fillId="14" borderId="83" xfId="0" applyFont="1" applyFill="1" applyBorder="1" applyAlignment="1">
      <alignment horizontal="center" vertical="center" wrapText="1"/>
    </xf>
    <xf numFmtId="0" fontId="40" fillId="0" borderId="84" xfId="0" applyFont="1" applyBorder="1" applyAlignment="1">
      <alignment horizontal="center" vertical="center" wrapText="1"/>
    </xf>
    <xf numFmtId="0" fontId="40" fillId="0" borderId="85" xfId="0" applyFont="1" applyBorder="1" applyAlignment="1">
      <alignment horizontal="center" vertical="center" wrapText="1"/>
    </xf>
    <xf numFmtId="0" fontId="40" fillId="0" borderId="86" xfId="0" applyFont="1" applyBorder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39" fillId="0" borderId="52" xfId="0" applyFont="1" applyBorder="1" applyAlignment="1">
      <alignment horizontal="left" vertical="center"/>
    </xf>
    <xf numFmtId="0" fontId="40" fillId="0" borderId="61" xfId="0" applyFont="1" applyBorder="1" applyAlignment="1">
      <alignment horizontal="center" vertical="center" wrapText="1"/>
    </xf>
    <xf numFmtId="0" fontId="40" fillId="0" borderId="62" xfId="0" applyFont="1" applyBorder="1" applyAlignment="1">
      <alignment horizontal="center" vertical="center" wrapText="1"/>
    </xf>
    <xf numFmtId="0" fontId="40" fillId="0" borderId="78" xfId="0" applyFont="1" applyBorder="1" applyAlignment="1">
      <alignment horizontal="center" vertical="center" wrapText="1"/>
    </xf>
    <xf numFmtId="0" fontId="40" fillId="14" borderId="79" xfId="0" applyFont="1" applyFill="1" applyBorder="1" applyAlignment="1">
      <alignment horizontal="center" vertical="center" wrapText="1"/>
    </xf>
    <xf numFmtId="0" fontId="40" fillId="14" borderId="80" xfId="0" applyFont="1" applyFill="1" applyBorder="1" applyAlignment="1">
      <alignment horizontal="center" vertical="center" wrapText="1"/>
    </xf>
    <xf numFmtId="0" fontId="40" fillId="0" borderId="75" xfId="0" applyFont="1" applyBorder="1" applyAlignment="1">
      <alignment horizontal="center" vertical="center" wrapText="1"/>
    </xf>
    <xf numFmtId="0" fontId="40" fillId="0" borderId="76" xfId="0" applyFont="1" applyBorder="1" applyAlignment="1">
      <alignment horizontal="center" vertical="center" wrapText="1"/>
    </xf>
    <xf numFmtId="0" fontId="40" fillId="0" borderId="77" xfId="0" applyFont="1" applyBorder="1" applyAlignment="1">
      <alignment horizontal="center" vertical="center" wrapText="1"/>
    </xf>
    <xf numFmtId="0" fontId="40" fillId="0" borderId="57" xfId="0" applyFont="1" applyBorder="1" applyAlignment="1">
      <alignment horizontal="center" vertical="center" wrapText="1"/>
    </xf>
    <xf numFmtId="0" fontId="40" fillId="0" borderId="58" xfId="0" applyFont="1" applyBorder="1" applyAlignment="1">
      <alignment horizontal="center" vertical="center" wrapText="1"/>
    </xf>
    <xf numFmtId="0" fontId="40" fillId="0" borderId="72" xfId="0" applyFont="1" applyBorder="1" applyAlignment="1">
      <alignment horizontal="center" vertical="center" wrapText="1"/>
    </xf>
    <xf numFmtId="0" fontId="40" fillId="14" borderId="73" xfId="0" applyFont="1" applyFill="1" applyBorder="1" applyAlignment="1">
      <alignment horizontal="center" vertical="center" wrapText="1"/>
    </xf>
    <xf numFmtId="0" fontId="40" fillId="14" borderId="74" xfId="0" applyFont="1" applyFill="1" applyBorder="1" applyAlignment="1">
      <alignment horizontal="center" vertical="center" wrapText="1"/>
    </xf>
    <xf numFmtId="0" fontId="40" fillId="14" borderId="55" xfId="0" applyFont="1" applyFill="1" applyBorder="1" applyAlignment="1">
      <alignment horizontal="left" vertical="center" wrapText="1"/>
    </xf>
    <xf numFmtId="0" fontId="40" fillId="14" borderId="56" xfId="0" applyFont="1" applyFill="1" applyBorder="1" applyAlignment="1">
      <alignment horizontal="left" vertical="center" wrapText="1"/>
    </xf>
    <xf numFmtId="0" fontId="40" fillId="14" borderId="87" xfId="0" applyFont="1" applyFill="1" applyBorder="1" applyAlignment="1">
      <alignment horizontal="left" vertical="center" wrapText="1"/>
    </xf>
    <xf numFmtId="0" fontId="40" fillId="14" borderId="88" xfId="0" applyFont="1" applyFill="1" applyBorder="1" applyAlignment="1">
      <alignment horizontal="left" vertical="center" wrapText="1"/>
    </xf>
    <xf numFmtId="0" fontId="62" fillId="3" borderId="15" xfId="0" applyFont="1" applyFill="1" applyBorder="1" applyAlignment="1">
      <alignment horizontal="center" vertical="center" textRotation="255" wrapText="1"/>
    </xf>
    <xf numFmtId="0" fontId="62" fillId="3" borderId="17" xfId="0" applyFont="1" applyFill="1" applyBorder="1" applyAlignment="1">
      <alignment horizontal="center" vertical="center" textRotation="255" wrapText="1"/>
    </xf>
    <xf numFmtId="0" fontId="77" fillId="0" borderId="1" xfId="0" applyFont="1" applyBorder="1" applyAlignment="1">
      <alignment horizontal="left" vertical="center" wrapText="1"/>
    </xf>
    <xf numFmtId="165" fontId="43" fillId="0" borderId="1" xfId="0" applyNumberFormat="1" applyFont="1" applyBorder="1" applyAlignment="1">
      <alignment horizontal="center" vertical="center" wrapText="1"/>
    </xf>
    <xf numFmtId="0" fontId="77" fillId="0" borderId="96" xfId="0" applyFont="1" applyBorder="1" applyAlignment="1">
      <alignment horizontal="left" vertical="center" wrapText="1"/>
    </xf>
    <xf numFmtId="0" fontId="77" fillId="0" borderId="40" xfId="0" applyFont="1" applyBorder="1" applyAlignment="1">
      <alignment horizontal="left" vertical="center" wrapText="1"/>
    </xf>
    <xf numFmtId="0" fontId="77" fillId="0" borderId="23" xfId="0" applyFont="1" applyBorder="1" applyAlignment="1">
      <alignment horizontal="left" vertical="center" wrapText="1"/>
    </xf>
    <xf numFmtId="0" fontId="77" fillId="0" borderId="44" xfId="0" applyFont="1" applyBorder="1" applyAlignment="1">
      <alignment horizontal="left" vertical="center" wrapText="1"/>
    </xf>
    <xf numFmtId="0" fontId="40" fillId="0" borderId="65" xfId="0" applyFont="1" applyBorder="1" applyAlignment="1">
      <alignment horizontal="center" vertical="center" wrapText="1"/>
    </xf>
    <xf numFmtId="0" fontId="40" fillId="0" borderId="66" xfId="0" applyFont="1" applyBorder="1" applyAlignment="1">
      <alignment horizontal="center" vertical="center" wrapText="1"/>
    </xf>
    <xf numFmtId="0" fontId="40" fillId="0" borderId="81" xfId="0" applyFont="1" applyBorder="1" applyAlignment="1">
      <alignment horizontal="center" vertical="center" wrapText="1"/>
    </xf>
    <xf numFmtId="165" fontId="67" fillId="20" borderId="96" xfId="2" applyNumberFormat="1" applyFont="1" applyFill="1" applyBorder="1" applyAlignment="1" applyProtection="1">
      <alignment horizontal="center" vertical="center"/>
    </xf>
    <xf numFmtId="165" fontId="67" fillId="20" borderId="40" xfId="2" applyNumberFormat="1" applyFont="1" applyFill="1" applyBorder="1" applyAlignment="1" applyProtection="1">
      <alignment horizontal="center" vertical="center"/>
    </xf>
    <xf numFmtId="165" fontId="67" fillId="20" borderId="23" xfId="2" applyNumberFormat="1" applyFont="1" applyFill="1" applyBorder="1" applyAlignment="1" applyProtection="1">
      <alignment horizontal="center" vertical="center"/>
    </xf>
    <xf numFmtId="165" fontId="67" fillId="20" borderId="44" xfId="2" applyNumberFormat="1" applyFont="1" applyFill="1" applyBorder="1" applyAlignment="1" applyProtection="1">
      <alignment horizontal="center" vertical="center"/>
    </xf>
    <xf numFmtId="165" fontId="67" fillId="0" borderId="96" xfId="2" applyNumberFormat="1" applyFont="1" applyBorder="1" applyAlignment="1" applyProtection="1">
      <alignment horizontal="center" vertical="center"/>
    </xf>
    <xf numFmtId="165" fontId="67" fillId="0" borderId="23" xfId="2" applyNumberFormat="1" applyFont="1" applyBorder="1" applyAlignment="1" applyProtection="1">
      <alignment horizontal="center" vertical="center"/>
    </xf>
    <xf numFmtId="166" fontId="44" fillId="3" borderId="15" xfId="0" applyNumberFormat="1" applyFont="1" applyFill="1" applyBorder="1" applyAlignment="1">
      <alignment horizontal="center" vertical="center"/>
    </xf>
    <xf numFmtId="166" fontId="44" fillId="3" borderId="13" xfId="0" applyNumberFormat="1" applyFont="1" applyFill="1" applyBorder="1" applyAlignment="1">
      <alignment horizontal="center" vertical="center"/>
    </xf>
    <xf numFmtId="0" fontId="40" fillId="15" borderId="53" xfId="0" applyFont="1" applyFill="1" applyBorder="1" applyAlignment="1">
      <alignment horizontal="center" vertical="center" wrapText="1"/>
    </xf>
    <xf numFmtId="0" fontId="40" fillId="15" borderId="54" xfId="0" applyFont="1" applyFill="1" applyBorder="1" applyAlignment="1">
      <alignment horizontal="center" vertical="center" wrapText="1"/>
    </xf>
    <xf numFmtId="0" fontId="40" fillId="15" borderId="67" xfId="0" applyFont="1" applyFill="1" applyBorder="1" applyAlignment="1">
      <alignment horizontal="center" vertical="center" wrapText="1"/>
    </xf>
    <xf numFmtId="0" fontId="40" fillId="13" borderId="53" xfId="0" applyFont="1" applyFill="1" applyBorder="1" applyAlignment="1">
      <alignment horizontal="center" vertical="center" wrapText="1"/>
    </xf>
    <xf numFmtId="0" fontId="40" fillId="13" borderId="54" xfId="0" applyFont="1" applyFill="1" applyBorder="1" applyAlignment="1">
      <alignment horizontal="center" vertical="center" wrapText="1"/>
    </xf>
    <xf numFmtId="0" fontId="40" fillId="13" borderId="67" xfId="0" applyFont="1" applyFill="1" applyBorder="1" applyAlignment="1">
      <alignment horizontal="center" vertical="center" wrapText="1"/>
    </xf>
    <xf numFmtId="0" fontId="39" fillId="15" borderId="53" xfId="0" applyFont="1" applyFill="1" applyBorder="1" applyAlignment="1">
      <alignment horizontal="center" vertical="center" wrapText="1"/>
    </xf>
    <xf numFmtId="0" fontId="39" fillId="15" borderId="68" xfId="0" applyFont="1" applyFill="1" applyBorder="1" applyAlignment="1">
      <alignment horizontal="center" vertical="center" wrapText="1"/>
    </xf>
    <xf numFmtId="0" fontId="40" fillId="15" borderId="69" xfId="0" applyFont="1" applyFill="1" applyBorder="1" applyAlignment="1">
      <alignment horizontal="center" vertical="center" wrapText="1"/>
    </xf>
    <xf numFmtId="0" fontId="40" fillId="15" borderId="70" xfId="0" applyFont="1" applyFill="1" applyBorder="1" applyAlignment="1">
      <alignment horizontal="center" vertical="center" wrapText="1"/>
    </xf>
    <xf numFmtId="0" fontId="40" fillId="15" borderId="71" xfId="0" applyFont="1" applyFill="1" applyBorder="1" applyAlignment="1">
      <alignment horizontal="center" vertical="center" wrapText="1"/>
    </xf>
    <xf numFmtId="165" fontId="67" fillId="0" borderId="40" xfId="2" applyNumberFormat="1" applyFont="1" applyBorder="1" applyAlignment="1" applyProtection="1">
      <alignment horizontal="center" vertical="center"/>
    </xf>
    <xf numFmtId="165" fontId="67" fillId="0" borderId="44" xfId="2" applyNumberFormat="1" applyFont="1" applyBorder="1" applyAlignment="1" applyProtection="1">
      <alignment horizontal="center" vertical="center"/>
    </xf>
    <xf numFmtId="0" fontId="62" fillId="5" borderId="1" xfId="0" applyFont="1" applyFill="1" applyBorder="1" applyAlignment="1">
      <alignment horizontal="center" vertical="center" textRotation="90" wrapText="1"/>
    </xf>
    <xf numFmtId="0" fontId="62" fillId="5" borderId="1" xfId="0" applyFont="1" applyFill="1" applyBorder="1" applyAlignment="1">
      <alignment horizontal="center" vertical="center" wrapText="1"/>
    </xf>
    <xf numFmtId="0" fontId="62" fillId="6" borderId="1" xfId="0" applyFont="1" applyFill="1" applyBorder="1" applyAlignment="1">
      <alignment horizontal="center" vertical="center" wrapText="1"/>
    </xf>
    <xf numFmtId="0" fontId="62" fillId="5" borderId="96" xfId="0" applyFont="1" applyFill="1" applyBorder="1" applyAlignment="1">
      <alignment horizontal="center" vertical="center" wrapText="1"/>
    </xf>
    <xf numFmtId="0" fontId="62" fillId="5" borderId="40" xfId="0" applyFont="1" applyFill="1" applyBorder="1" applyAlignment="1">
      <alignment horizontal="center" vertical="center" wrapText="1"/>
    </xf>
    <xf numFmtId="0" fontId="62" fillId="5" borderId="23" xfId="0" applyFont="1" applyFill="1" applyBorder="1" applyAlignment="1">
      <alignment horizontal="center" vertical="center" wrapText="1"/>
    </xf>
    <xf numFmtId="0" fontId="62" fillId="5" borderId="44" xfId="0" applyFont="1" applyFill="1" applyBorder="1" applyAlignment="1">
      <alignment horizontal="center" vertical="center" wrapText="1"/>
    </xf>
    <xf numFmtId="0" fontId="99" fillId="0" borderId="24" xfId="0" applyFont="1" applyBorder="1" applyAlignment="1">
      <alignment horizontal="center"/>
    </xf>
    <xf numFmtId="0" fontId="99" fillId="0" borderId="0" xfId="0" applyFont="1" applyAlignment="1">
      <alignment horizontal="center"/>
    </xf>
    <xf numFmtId="0" fontId="99" fillId="0" borderId="1" xfId="0" applyFont="1" applyBorder="1" applyAlignment="1">
      <alignment horizontal="center"/>
    </xf>
    <xf numFmtId="0" fontId="62" fillId="21" borderId="1" xfId="0" applyFont="1" applyFill="1" applyBorder="1" applyAlignment="1">
      <alignment horizontal="center" vertical="center" wrapText="1"/>
    </xf>
    <xf numFmtId="0" fontId="57" fillId="20" borderId="98" xfId="0" applyFont="1" applyFill="1" applyBorder="1" applyAlignment="1">
      <alignment horizontal="center" vertical="center" wrapText="1"/>
    </xf>
    <xf numFmtId="0" fontId="57" fillId="20" borderId="99" xfId="0" applyFont="1" applyFill="1" applyBorder="1" applyAlignment="1">
      <alignment horizontal="center" vertical="center" wrapText="1"/>
    </xf>
    <xf numFmtId="0" fontId="58" fillId="20" borderId="99" xfId="0" applyFont="1" applyFill="1" applyBorder="1" applyAlignment="1">
      <alignment horizontal="center" vertical="center" wrapText="1"/>
    </xf>
    <xf numFmtId="0" fontId="58" fillId="20" borderId="100" xfId="0" applyFont="1" applyFill="1" applyBorder="1" applyAlignment="1">
      <alignment horizontal="center" vertical="center" wrapText="1"/>
    </xf>
    <xf numFmtId="0" fontId="58" fillId="20" borderId="101" xfId="0" applyFont="1" applyFill="1" applyBorder="1" applyAlignment="1">
      <alignment horizontal="center" vertical="center" wrapText="1"/>
    </xf>
    <xf numFmtId="0" fontId="58" fillId="20" borderId="102" xfId="0" applyFont="1" applyFill="1" applyBorder="1" applyAlignment="1">
      <alignment horizontal="center" vertical="center" wrapText="1"/>
    </xf>
    <xf numFmtId="0" fontId="58" fillId="20" borderId="103" xfId="0" applyFont="1" applyFill="1" applyBorder="1" applyAlignment="1">
      <alignment horizontal="center" vertical="center" wrapText="1"/>
    </xf>
    <xf numFmtId="0" fontId="62" fillId="10" borderId="1" xfId="0" applyFont="1" applyFill="1" applyBorder="1" applyAlignment="1">
      <alignment horizontal="center" vertical="center" wrapText="1"/>
    </xf>
    <xf numFmtId="0" fontId="94" fillId="3" borderId="15" xfId="0" applyFont="1" applyFill="1" applyBorder="1" applyAlignment="1">
      <alignment horizontal="center" vertical="center"/>
    </xf>
    <xf numFmtId="0" fontId="94" fillId="3" borderId="17" xfId="0" applyFont="1" applyFill="1" applyBorder="1" applyAlignment="1">
      <alignment horizontal="center" vertical="center"/>
    </xf>
    <xf numFmtId="166" fontId="94" fillId="3" borderId="15" xfId="0" applyNumberFormat="1" applyFont="1" applyFill="1" applyBorder="1" applyAlignment="1">
      <alignment horizontal="center" vertical="center"/>
    </xf>
    <xf numFmtId="166" fontId="94" fillId="3" borderId="17" xfId="0" applyNumberFormat="1" applyFont="1" applyFill="1" applyBorder="1" applyAlignment="1">
      <alignment horizontal="center" vertical="center"/>
    </xf>
    <xf numFmtId="0" fontId="90" fillId="0" borderId="4" xfId="0" applyFont="1" applyBorder="1" applyAlignment="1">
      <alignment horizontal="center"/>
    </xf>
    <xf numFmtId="0" fontId="90" fillId="0" borderId="5" xfId="0" applyFont="1" applyBorder="1" applyAlignment="1">
      <alignment horizontal="center"/>
    </xf>
    <xf numFmtId="0" fontId="90" fillId="0" borderId="29" xfId="0" applyFont="1" applyBorder="1" applyAlignment="1">
      <alignment horizontal="center"/>
    </xf>
    <xf numFmtId="0" fontId="90" fillId="0" borderId="4" xfId="0" applyFont="1" applyBorder="1" applyAlignment="1">
      <alignment horizontal="center" vertical="center"/>
    </xf>
    <xf numFmtId="0" fontId="90" fillId="0" borderId="5" xfId="0" applyFont="1" applyBorder="1" applyAlignment="1">
      <alignment horizontal="center" vertical="center"/>
    </xf>
    <xf numFmtId="0" fontId="90" fillId="0" borderId="29" xfId="0" applyFont="1" applyBorder="1" applyAlignment="1">
      <alignment horizontal="center" vertical="center"/>
    </xf>
    <xf numFmtId="0" fontId="9" fillId="18" borderId="0" xfId="0" applyFont="1" applyFill="1" applyAlignment="1">
      <alignment horizontal="center" vertical="center" wrapText="1"/>
    </xf>
    <xf numFmtId="0" fontId="87" fillId="5" borderId="10" xfId="0" applyFont="1" applyFill="1" applyBorder="1" applyAlignment="1">
      <alignment horizontal="center" vertical="center" wrapText="1"/>
    </xf>
    <xf numFmtId="0" fontId="87" fillId="5" borderId="13" xfId="0" applyFont="1" applyFill="1" applyBorder="1" applyAlignment="1">
      <alignment horizontal="center" vertical="center" wrapText="1"/>
    </xf>
    <xf numFmtId="0" fontId="87" fillId="6" borderId="11" xfId="0" applyFont="1" applyFill="1" applyBorder="1" applyAlignment="1">
      <alignment horizontal="center" vertical="center" wrapText="1"/>
    </xf>
    <xf numFmtId="0" fontId="87" fillId="6" borderId="14" xfId="0" applyFont="1" applyFill="1" applyBorder="1" applyAlignment="1">
      <alignment horizontal="center" vertical="center" wrapText="1"/>
    </xf>
    <xf numFmtId="0" fontId="82" fillId="6" borderId="9" xfId="0" applyFont="1" applyFill="1" applyBorder="1" applyAlignment="1">
      <alignment horizontal="center" vertical="center" wrapText="1"/>
    </xf>
    <xf numFmtId="0" fontId="82" fillId="6" borderId="12" xfId="0" applyFont="1" applyFill="1" applyBorder="1" applyAlignment="1">
      <alignment horizontal="center" vertical="center" wrapText="1"/>
    </xf>
    <xf numFmtId="0" fontId="82" fillId="6" borderId="10" xfId="0" applyFont="1" applyFill="1" applyBorder="1" applyAlignment="1">
      <alignment horizontal="center" vertical="center" wrapText="1"/>
    </xf>
    <xf numFmtId="0" fontId="82" fillId="6" borderId="13" xfId="0" applyFont="1" applyFill="1" applyBorder="1" applyAlignment="1">
      <alignment horizontal="center" vertical="center" wrapText="1"/>
    </xf>
    <xf numFmtId="0" fontId="82" fillId="6" borderId="11" xfId="0" applyFont="1" applyFill="1" applyBorder="1" applyAlignment="1">
      <alignment horizontal="center" vertical="center" wrapText="1"/>
    </xf>
    <xf numFmtId="0" fontId="82" fillId="6" borderId="14" xfId="0" applyFont="1" applyFill="1" applyBorder="1" applyAlignment="1">
      <alignment horizontal="center" vertical="center" wrapText="1"/>
    </xf>
    <xf numFmtId="0" fontId="92" fillId="4" borderId="6" xfId="0" applyFont="1" applyFill="1" applyBorder="1" applyAlignment="1">
      <alignment horizontal="center" vertical="center" wrapText="1"/>
    </xf>
    <xf numFmtId="0" fontId="92" fillId="4" borderId="7" xfId="0" applyFont="1" applyFill="1" applyBorder="1" applyAlignment="1">
      <alignment horizontal="center" vertical="center" wrapText="1"/>
    </xf>
    <xf numFmtId="0" fontId="92" fillId="4" borderId="8" xfId="0" applyFont="1" applyFill="1" applyBorder="1" applyAlignment="1">
      <alignment horizontal="center" vertical="center" wrapText="1"/>
    </xf>
    <xf numFmtId="0" fontId="87" fillId="10" borderId="30" xfId="0" applyFont="1" applyFill="1" applyBorder="1" applyAlignment="1">
      <alignment horizontal="center" vertical="center" wrapText="1"/>
    </xf>
    <xf numFmtId="0" fontId="87" fillId="10" borderId="34" xfId="0" applyFont="1" applyFill="1" applyBorder="1" applyAlignment="1">
      <alignment horizontal="center" vertical="center" wrapText="1"/>
    </xf>
    <xf numFmtId="0" fontId="92" fillId="4" borderId="31" xfId="0" applyFont="1" applyFill="1" applyBorder="1" applyAlignment="1">
      <alignment horizontal="center" vertical="center" wrapText="1"/>
    </xf>
    <xf numFmtId="0" fontId="92" fillId="4" borderId="32" xfId="0" applyFont="1" applyFill="1" applyBorder="1" applyAlignment="1">
      <alignment horizontal="center" vertical="center" wrapText="1"/>
    </xf>
    <xf numFmtId="0" fontId="92" fillId="4" borderId="33" xfId="0" applyFont="1" applyFill="1" applyBorder="1" applyAlignment="1">
      <alignment horizontal="center" vertical="center" wrapText="1"/>
    </xf>
    <xf numFmtId="0" fontId="87" fillId="5" borderId="9" xfId="0" applyFont="1" applyFill="1" applyBorder="1" applyAlignment="1">
      <alignment horizontal="center" vertical="center" textRotation="90" wrapText="1"/>
    </xf>
    <xf numFmtId="0" fontId="87" fillId="5" borderId="12" xfId="0" applyFont="1" applyFill="1" applyBorder="1" applyAlignment="1">
      <alignment horizontal="center" vertical="center" textRotation="90" wrapText="1"/>
    </xf>
    <xf numFmtId="0" fontId="94" fillId="3" borderId="16" xfId="0" applyFont="1" applyFill="1" applyBorder="1" applyAlignment="1">
      <alignment horizontal="center" vertical="center"/>
    </xf>
    <xf numFmtId="0" fontId="94" fillId="3" borderId="23" xfId="0" applyFont="1" applyFill="1" applyBorder="1" applyAlignment="1">
      <alignment horizontal="center" vertical="center"/>
    </xf>
    <xf numFmtId="0" fontId="31" fillId="0" borderId="22" xfId="0" applyFont="1" applyBorder="1" applyAlignment="1">
      <alignment horizontal="center" vertical="center" wrapText="1"/>
    </xf>
    <xf numFmtId="0" fontId="31" fillId="0" borderId="21" xfId="0" applyFont="1" applyBorder="1" applyAlignment="1">
      <alignment horizontal="center" vertical="center" wrapText="1"/>
    </xf>
    <xf numFmtId="0" fontId="82" fillId="7" borderId="15" xfId="0" applyFont="1" applyFill="1" applyBorder="1" applyAlignment="1">
      <alignment vertical="center" wrapText="1"/>
    </xf>
    <xf numFmtId="0" fontId="82" fillId="7" borderId="17" xfId="0" applyFont="1" applyFill="1" applyBorder="1" applyAlignment="1">
      <alignment vertical="center" wrapText="1"/>
    </xf>
    <xf numFmtId="165" fontId="82" fillId="3" borderId="15" xfId="1" applyNumberFormat="1" applyFont="1" applyFill="1" applyBorder="1" applyAlignment="1">
      <alignment horizontal="center" vertical="center"/>
    </xf>
    <xf numFmtId="165" fontId="82" fillId="3" borderId="17" xfId="1" applyNumberFormat="1" applyFont="1" applyFill="1" applyBorder="1" applyAlignment="1">
      <alignment horizontal="center" vertical="center"/>
    </xf>
    <xf numFmtId="3" fontId="94" fillId="7" borderId="15" xfId="0" applyNumberFormat="1" applyFont="1" applyFill="1" applyBorder="1" applyAlignment="1">
      <alignment horizontal="center" vertical="center"/>
    </xf>
    <xf numFmtId="3" fontId="94" fillId="7" borderId="17" xfId="0" applyNumberFormat="1" applyFont="1" applyFill="1" applyBorder="1" applyAlignment="1">
      <alignment horizontal="center" vertical="center"/>
    </xf>
    <xf numFmtId="0" fontId="94" fillId="3" borderId="18" xfId="0" applyFont="1" applyFill="1" applyBorder="1" applyAlignment="1">
      <alignment horizontal="center" vertical="center"/>
    </xf>
    <xf numFmtId="165" fontId="87" fillId="3" borderId="15" xfId="1" applyNumberFormat="1" applyFont="1" applyFill="1" applyBorder="1" applyAlignment="1">
      <alignment horizontal="center" vertical="center"/>
    </xf>
    <xf numFmtId="165" fontId="87" fillId="3" borderId="17" xfId="1" applyNumberFormat="1" applyFont="1" applyFill="1" applyBorder="1" applyAlignment="1">
      <alignment horizontal="center" vertical="center"/>
    </xf>
    <xf numFmtId="165" fontId="38" fillId="3" borderId="15" xfId="1" applyNumberFormat="1" applyFont="1" applyFill="1" applyBorder="1" applyAlignment="1">
      <alignment horizontal="center" vertical="center"/>
    </xf>
    <xf numFmtId="165" fontId="38" fillId="3" borderId="17" xfId="1" applyNumberFormat="1" applyFont="1" applyFill="1" applyBorder="1" applyAlignment="1">
      <alignment horizontal="center" vertical="center"/>
    </xf>
    <xf numFmtId="0" fontId="82" fillId="7" borderId="15" xfId="0" applyFont="1" applyFill="1" applyBorder="1" applyAlignment="1">
      <alignment horizontal="left" vertical="center" wrapText="1"/>
    </xf>
    <xf numFmtId="0" fontId="82" fillId="7" borderId="17" xfId="0" applyFont="1" applyFill="1" applyBorder="1" applyAlignment="1">
      <alignment horizontal="left" vertical="center" wrapText="1"/>
    </xf>
    <xf numFmtId="0" fontId="95" fillId="0" borderId="0" xfId="0" applyFont="1" applyAlignment="1">
      <alignment horizontal="left" vertical="center"/>
    </xf>
    <xf numFmtId="0" fontId="95" fillId="0" borderId="52" xfId="0" applyFont="1" applyBorder="1" applyAlignment="1">
      <alignment horizontal="left" vertical="center"/>
    </xf>
    <xf numFmtId="0" fontId="96" fillId="0" borderId="61" xfId="0" applyFont="1" applyBorder="1" applyAlignment="1">
      <alignment horizontal="center" vertical="center" wrapText="1"/>
    </xf>
    <xf numFmtId="0" fontId="96" fillId="0" borderId="62" xfId="0" applyFont="1" applyBorder="1" applyAlignment="1">
      <alignment horizontal="center" vertical="center" wrapText="1"/>
    </xf>
    <xf numFmtId="0" fontId="96" fillId="0" borderId="78" xfId="0" applyFont="1" applyBorder="1" applyAlignment="1">
      <alignment horizontal="center" vertical="center" wrapText="1"/>
    </xf>
    <xf numFmtId="0" fontId="96" fillId="14" borderId="79" xfId="0" applyFont="1" applyFill="1" applyBorder="1" applyAlignment="1">
      <alignment horizontal="center" vertical="center" wrapText="1"/>
    </xf>
    <xf numFmtId="0" fontId="96" fillId="14" borderId="80" xfId="0" applyFont="1" applyFill="1" applyBorder="1" applyAlignment="1">
      <alignment horizontal="center" vertical="center" wrapText="1"/>
    </xf>
    <xf numFmtId="0" fontId="96" fillId="0" borderId="75" xfId="0" applyFont="1" applyBorder="1" applyAlignment="1">
      <alignment horizontal="center" vertical="center" wrapText="1"/>
    </xf>
    <xf numFmtId="0" fontId="96" fillId="0" borderId="76" xfId="0" applyFont="1" applyBorder="1" applyAlignment="1">
      <alignment horizontal="center" vertical="center" wrapText="1"/>
    </xf>
    <xf numFmtId="0" fontId="96" fillId="0" borderId="77" xfId="0" applyFont="1" applyBorder="1" applyAlignment="1">
      <alignment horizontal="center" vertical="center" wrapText="1"/>
    </xf>
    <xf numFmtId="0" fontId="96" fillId="0" borderId="65" xfId="0" applyFont="1" applyBorder="1" applyAlignment="1">
      <alignment horizontal="center" vertical="center" wrapText="1"/>
    </xf>
    <xf numFmtId="0" fontId="96" fillId="0" borderId="66" xfId="0" applyFont="1" applyBorder="1" applyAlignment="1">
      <alignment horizontal="center" vertical="center" wrapText="1"/>
    </xf>
    <xf numFmtId="0" fontId="96" fillId="0" borderId="81" xfId="0" applyFont="1" applyBorder="1" applyAlignment="1">
      <alignment horizontal="center" vertical="center" wrapText="1"/>
    </xf>
    <xf numFmtId="0" fontId="96" fillId="0" borderId="84" xfId="0" applyFont="1" applyBorder="1" applyAlignment="1">
      <alignment horizontal="center" vertical="center" wrapText="1"/>
    </xf>
    <xf numFmtId="0" fontId="96" fillId="0" borderId="85" xfId="0" applyFont="1" applyBorder="1" applyAlignment="1">
      <alignment horizontal="center" vertical="center" wrapText="1"/>
    </xf>
    <xf numFmtId="0" fontId="96" fillId="0" borderId="86" xfId="0" applyFont="1" applyBorder="1" applyAlignment="1">
      <alignment horizontal="center" vertical="center" wrapText="1"/>
    </xf>
    <xf numFmtId="0" fontId="95" fillId="15" borderId="53" xfId="0" applyFont="1" applyFill="1" applyBorder="1" applyAlignment="1">
      <alignment horizontal="center" vertical="center" wrapText="1"/>
    </xf>
    <xf numFmtId="0" fontId="95" fillId="15" borderId="68" xfId="0" applyFont="1" applyFill="1" applyBorder="1" applyAlignment="1">
      <alignment horizontal="center" vertical="center" wrapText="1"/>
    </xf>
    <xf numFmtId="0" fontId="96" fillId="15" borderId="69" xfId="0" applyFont="1" applyFill="1" applyBorder="1" applyAlignment="1">
      <alignment horizontal="center" vertical="center" wrapText="1"/>
    </xf>
    <xf numFmtId="0" fontId="96" fillId="15" borderId="70" xfId="0" applyFont="1" applyFill="1" applyBorder="1" applyAlignment="1">
      <alignment horizontal="center" vertical="center" wrapText="1"/>
    </xf>
    <xf numFmtId="0" fontId="96" fillId="15" borderId="71" xfId="0" applyFont="1" applyFill="1" applyBorder="1" applyAlignment="1">
      <alignment horizontal="center" vertical="center" wrapText="1"/>
    </xf>
    <xf numFmtId="0" fontId="96" fillId="15" borderId="53" xfId="0" applyFont="1" applyFill="1" applyBorder="1" applyAlignment="1">
      <alignment horizontal="center" vertical="center" wrapText="1"/>
    </xf>
    <xf numFmtId="0" fontId="96" fillId="15" borderId="54" xfId="0" applyFont="1" applyFill="1" applyBorder="1" applyAlignment="1">
      <alignment horizontal="center" vertical="center" wrapText="1"/>
    </xf>
    <xf numFmtId="0" fontId="96" fillId="15" borderId="67" xfId="0" applyFont="1" applyFill="1" applyBorder="1" applyAlignment="1">
      <alignment horizontal="center" vertical="center" wrapText="1"/>
    </xf>
    <xf numFmtId="0" fontId="96" fillId="0" borderId="57" xfId="0" applyFont="1" applyBorder="1" applyAlignment="1">
      <alignment horizontal="center" vertical="center" wrapText="1"/>
    </xf>
    <xf numFmtId="0" fontId="96" fillId="0" borderId="58" xfId="0" applyFont="1" applyBorder="1" applyAlignment="1">
      <alignment horizontal="center" vertical="center" wrapText="1"/>
    </xf>
    <xf numFmtId="0" fontId="96" fillId="0" borderId="72" xfId="0" applyFont="1" applyBorder="1" applyAlignment="1">
      <alignment horizontal="center" vertical="center" wrapText="1"/>
    </xf>
    <xf numFmtId="0" fontId="96" fillId="14" borderId="73" xfId="0" applyFont="1" applyFill="1" applyBorder="1" applyAlignment="1">
      <alignment horizontal="center" vertical="center" wrapText="1"/>
    </xf>
    <xf numFmtId="0" fontId="96" fillId="14" borderId="74" xfId="0" applyFont="1" applyFill="1" applyBorder="1" applyAlignment="1">
      <alignment horizontal="center" vertical="center" wrapText="1"/>
    </xf>
    <xf numFmtId="0" fontId="95" fillId="0" borderId="6" xfId="0" applyFont="1" applyBorder="1" applyAlignment="1">
      <alignment horizontal="left" vertical="center" wrapText="1"/>
    </xf>
    <xf numFmtId="0" fontId="95" fillId="0" borderId="7" xfId="0" applyFont="1" applyBorder="1" applyAlignment="1">
      <alignment horizontal="left" vertical="center" wrapText="1"/>
    </xf>
    <xf numFmtId="0" fontId="95" fillId="0" borderId="8" xfId="0" applyFont="1" applyBorder="1" applyAlignment="1">
      <alignment horizontal="left" vertical="center" wrapText="1"/>
    </xf>
    <xf numFmtId="0" fontId="95" fillId="0" borderId="6" xfId="0" applyFont="1" applyBorder="1" applyAlignment="1">
      <alignment horizontal="center" vertical="center" wrapText="1"/>
    </xf>
    <xf numFmtId="0" fontId="95" fillId="0" borderId="7" xfId="0" applyFont="1" applyBorder="1" applyAlignment="1">
      <alignment horizontal="center" vertical="center" wrapText="1"/>
    </xf>
    <xf numFmtId="0" fontId="95" fillId="0" borderId="8" xfId="0" applyFont="1" applyBorder="1" applyAlignment="1">
      <alignment horizontal="center" vertical="center" wrapText="1"/>
    </xf>
    <xf numFmtId="0" fontId="96" fillId="13" borderId="53" xfId="0" applyFont="1" applyFill="1" applyBorder="1" applyAlignment="1">
      <alignment horizontal="center" vertical="center" wrapText="1"/>
    </xf>
    <xf numFmtId="0" fontId="96" fillId="13" borderId="54" xfId="0" applyFont="1" applyFill="1" applyBorder="1" applyAlignment="1">
      <alignment horizontal="center" vertical="center" wrapText="1"/>
    </xf>
    <xf numFmtId="0" fontId="96" fillId="13" borderId="67" xfId="0" applyFont="1" applyFill="1" applyBorder="1" applyAlignment="1">
      <alignment horizontal="center" vertical="center" wrapText="1"/>
    </xf>
    <xf numFmtId="0" fontId="82" fillId="0" borderId="0" xfId="0" applyFont="1" applyAlignment="1">
      <alignment horizontal="center" vertical="center"/>
    </xf>
    <xf numFmtId="0" fontId="95" fillId="0" borderId="0" xfId="0" applyFont="1" applyAlignment="1">
      <alignment horizontal="center" vertical="center"/>
    </xf>
    <xf numFmtId="0" fontId="97" fillId="0" borderId="0" xfId="0" applyFont="1" applyAlignment="1">
      <alignment horizontal="center"/>
    </xf>
    <xf numFmtId="0" fontId="96" fillId="0" borderId="6" xfId="0" applyFont="1" applyBorder="1" applyAlignment="1">
      <alignment horizontal="center" vertical="center" wrapText="1"/>
    </xf>
    <xf numFmtId="0" fontId="96" fillId="0" borderId="7" xfId="0" applyFont="1" applyBorder="1" applyAlignment="1">
      <alignment horizontal="center" vertical="center" wrapText="1"/>
    </xf>
    <xf numFmtId="0" fontId="96" fillId="0" borderId="8" xfId="0" applyFont="1" applyBorder="1" applyAlignment="1">
      <alignment horizontal="center" vertical="center" wrapText="1"/>
    </xf>
    <xf numFmtId="0" fontId="96" fillId="14" borderId="82" xfId="0" applyFont="1" applyFill="1" applyBorder="1" applyAlignment="1">
      <alignment horizontal="center" vertical="center" wrapText="1"/>
    </xf>
    <xf numFmtId="0" fontId="96" fillId="14" borderId="83" xfId="0" applyFont="1" applyFill="1" applyBorder="1" applyAlignment="1">
      <alignment horizontal="center" vertical="center" wrapText="1"/>
    </xf>
    <xf numFmtId="0" fontId="96" fillId="0" borderId="0" xfId="0" applyFont="1" applyAlignment="1">
      <alignment horizontal="center" vertical="center" wrapText="1"/>
    </xf>
    <xf numFmtId="165" fontId="100" fillId="3" borderId="15" xfId="1" applyNumberFormat="1" applyFont="1" applyFill="1" applyBorder="1" applyAlignment="1">
      <alignment horizontal="center" vertical="center"/>
    </xf>
    <xf numFmtId="165" fontId="100" fillId="3" borderId="17" xfId="1" applyNumberFormat="1" applyFont="1" applyFill="1" applyBorder="1" applyAlignment="1">
      <alignment horizontal="center" vertical="center"/>
    </xf>
    <xf numFmtId="3" fontId="85" fillId="7" borderId="15" xfId="0" applyNumberFormat="1" applyFont="1" applyFill="1" applyBorder="1" applyAlignment="1">
      <alignment horizontal="center" vertical="center" wrapText="1"/>
    </xf>
    <xf numFmtId="3" fontId="85" fillId="7" borderId="17" xfId="0" applyNumberFormat="1" applyFont="1" applyFill="1" applyBorder="1" applyAlignment="1">
      <alignment horizontal="center" vertical="center" wrapText="1"/>
    </xf>
    <xf numFmtId="0" fontId="85" fillId="3" borderId="1" xfId="0" applyFont="1" applyFill="1" applyBorder="1" applyAlignment="1">
      <alignment horizontal="center" vertical="center"/>
    </xf>
    <xf numFmtId="166" fontId="85" fillId="3" borderId="15" xfId="0" applyNumberFormat="1" applyFont="1" applyFill="1" applyBorder="1" applyAlignment="1">
      <alignment horizontal="center" vertical="center"/>
    </xf>
    <xf numFmtId="166" fontId="85" fillId="3" borderId="17" xfId="0" applyNumberFormat="1" applyFont="1" applyFill="1" applyBorder="1" applyAlignment="1">
      <alignment horizontal="center" vertical="center"/>
    </xf>
    <xf numFmtId="0" fontId="67" fillId="3" borderId="16" xfId="0" applyFont="1" applyFill="1" applyBorder="1" applyAlignment="1">
      <alignment horizontal="center" vertical="center"/>
    </xf>
    <xf numFmtId="0" fontId="67" fillId="3" borderId="18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7" fillId="0" borderId="15" xfId="0" applyFont="1" applyBorder="1" applyAlignment="1">
      <alignment horizontal="left" vertical="center" wrapText="1"/>
    </xf>
    <xf numFmtId="0" fontId="77" fillId="0" borderId="13" xfId="0" applyFont="1" applyBorder="1" applyAlignment="1">
      <alignment horizontal="left" vertical="center" wrapText="1"/>
    </xf>
    <xf numFmtId="0" fontId="67" fillId="3" borderId="14" xfId="0" applyFont="1" applyFill="1" applyBorder="1" applyAlignment="1">
      <alignment horizontal="center" vertical="center"/>
    </xf>
    <xf numFmtId="0" fontId="77" fillId="0" borderId="17" xfId="0" applyFont="1" applyBorder="1" applyAlignment="1">
      <alignment horizontal="left" vertical="center" wrapText="1"/>
    </xf>
    <xf numFmtId="0" fontId="85" fillId="3" borderId="15" xfId="0" applyFont="1" applyFill="1" applyBorder="1" applyAlignment="1">
      <alignment horizontal="center" vertical="center"/>
    </xf>
    <xf numFmtId="0" fontId="85" fillId="3" borderId="17" xfId="0" applyFont="1" applyFill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165" fontId="100" fillId="3" borderId="13" xfId="1" applyNumberFormat="1" applyFont="1" applyFill="1" applyBorder="1" applyAlignment="1">
      <alignment horizontal="center" vertical="center"/>
    </xf>
    <xf numFmtId="3" fontId="67" fillId="7" borderId="15" xfId="0" applyNumberFormat="1" applyFont="1" applyFill="1" applyBorder="1" applyAlignment="1">
      <alignment horizontal="center" vertical="center" wrapText="1"/>
    </xf>
    <xf numFmtId="3" fontId="67" fillId="7" borderId="13" xfId="0" applyNumberFormat="1" applyFont="1" applyFill="1" applyBorder="1" applyAlignment="1">
      <alignment horizontal="center" vertical="center" wrapText="1"/>
    </xf>
    <xf numFmtId="0" fontId="67" fillId="3" borderId="15" xfId="0" applyFont="1" applyFill="1" applyBorder="1" applyAlignment="1">
      <alignment horizontal="center" vertical="center"/>
    </xf>
    <xf numFmtId="0" fontId="67" fillId="3" borderId="13" xfId="0" applyFont="1" applyFill="1" applyBorder="1" applyAlignment="1">
      <alignment horizontal="center" vertical="center"/>
    </xf>
    <xf numFmtId="166" fontId="67" fillId="3" borderId="15" xfId="0" applyNumberFormat="1" applyFont="1" applyFill="1" applyBorder="1" applyAlignment="1">
      <alignment horizontal="center" vertical="center"/>
    </xf>
    <xf numFmtId="166" fontId="67" fillId="3" borderId="13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8" fillId="0" borderId="0" xfId="0" applyFont="1" applyAlignment="1">
      <alignment horizontal="center" vertical="center"/>
    </xf>
    <xf numFmtId="0" fontId="29" fillId="0" borderId="0" xfId="0" applyFont="1" applyAlignment="1">
      <alignment horizontal="center"/>
    </xf>
    <xf numFmtId="0" fontId="8" fillId="0" borderId="52" xfId="0" applyFont="1" applyBorder="1" applyAlignment="1">
      <alignment horizontal="left" vertical="center"/>
    </xf>
    <xf numFmtId="0" fontId="27" fillId="0" borderId="61" xfId="0" applyFont="1" applyBorder="1" applyAlignment="1">
      <alignment horizontal="center" vertical="center" wrapText="1"/>
    </xf>
    <xf numFmtId="0" fontId="27" fillId="0" borderId="62" xfId="0" applyFont="1" applyBorder="1" applyAlignment="1">
      <alignment horizontal="center" vertical="center" wrapText="1"/>
    </xf>
    <xf numFmtId="0" fontId="27" fillId="0" borderId="78" xfId="0" applyFont="1" applyBorder="1" applyAlignment="1">
      <alignment horizontal="center" vertical="center" wrapText="1"/>
    </xf>
    <xf numFmtId="0" fontId="27" fillId="14" borderId="82" xfId="0" applyFont="1" applyFill="1" applyBorder="1" applyAlignment="1">
      <alignment horizontal="center" vertical="center" wrapText="1"/>
    </xf>
    <xf numFmtId="0" fontId="27" fillId="14" borderId="83" xfId="0" applyFont="1" applyFill="1" applyBorder="1" applyAlignment="1">
      <alignment horizontal="center" vertical="center" wrapText="1"/>
    </xf>
    <xf numFmtId="165" fontId="77" fillId="3" borderId="15" xfId="1" applyNumberFormat="1" applyFont="1" applyFill="1" applyBorder="1" applyAlignment="1">
      <alignment horizontal="center" vertical="center"/>
    </xf>
    <xf numFmtId="165" fontId="77" fillId="3" borderId="17" xfId="1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52" xfId="0" applyFont="1" applyBorder="1" applyAlignment="1">
      <alignment horizontal="left" vertical="center" wrapText="1"/>
    </xf>
    <xf numFmtId="0" fontId="27" fillId="0" borderId="89" xfId="0" applyFont="1" applyBorder="1" applyAlignment="1">
      <alignment horizontal="center" vertical="center" wrapText="1"/>
    </xf>
    <xf numFmtId="0" fontId="27" fillId="0" borderId="90" xfId="0" applyFont="1" applyBorder="1" applyAlignment="1">
      <alignment horizontal="center" vertical="center" wrapText="1"/>
    </xf>
    <xf numFmtId="0" fontId="27" fillId="0" borderId="93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27" fillId="13" borderId="53" xfId="0" applyFont="1" applyFill="1" applyBorder="1" applyAlignment="1">
      <alignment horizontal="center" vertical="center" wrapText="1"/>
    </xf>
    <xf numFmtId="0" fontId="27" fillId="13" borderId="54" xfId="0" applyFont="1" applyFill="1" applyBorder="1" applyAlignment="1">
      <alignment horizontal="center" vertical="center" wrapText="1"/>
    </xf>
    <xf numFmtId="0" fontId="27" fillId="13" borderId="67" xfId="0" applyFont="1" applyFill="1" applyBorder="1" applyAlignment="1">
      <alignment horizontal="center" vertical="center" wrapText="1"/>
    </xf>
    <xf numFmtId="0" fontId="85" fillId="3" borderId="13" xfId="0" applyFont="1" applyFill="1" applyBorder="1" applyAlignment="1">
      <alignment horizontal="center" vertical="center"/>
    </xf>
    <xf numFmtId="0" fontId="27" fillId="0" borderId="84" xfId="0" applyFont="1" applyBorder="1" applyAlignment="1">
      <alignment horizontal="center" vertical="center" wrapText="1"/>
    </xf>
    <xf numFmtId="0" fontId="27" fillId="0" borderId="85" xfId="0" applyFont="1" applyBorder="1" applyAlignment="1">
      <alignment horizontal="center" vertical="center" wrapText="1"/>
    </xf>
    <xf numFmtId="0" fontId="27" fillId="0" borderId="86" xfId="0" applyFont="1" applyBorder="1" applyAlignment="1">
      <alignment horizontal="center" vertical="center" wrapText="1"/>
    </xf>
    <xf numFmtId="0" fontId="8" fillId="15" borderId="53" xfId="0" applyFont="1" applyFill="1" applyBorder="1" applyAlignment="1">
      <alignment horizontal="center" vertical="center" wrapText="1"/>
    </xf>
    <xf numFmtId="0" fontId="8" fillId="15" borderId="68" xfId="0" applyFont="1" applyFill="1" applyBorder="1" applyAlignment="1">
      <alignment horizontal="center" vertical="center" wrapText="1"/>
    </xf>
    <xf numFmtId="0" fontId="27" fillId="15" borderId="69" xfId="0" applyFont="1" applyFill="1" applyBorder="1" applyAlignment="1">
      <alignment horizontal="center" vertical="center" wrapText="1"/>
    </xf>
    <xf numFmtId="0" fontId="27" fillId="15" borderId="70" xfId="0" applyFont="1" applyFill="1" applyBorder="1" applyAlignment="1">
      <alignment horizontal="center" vertical="center" wrapText="1"/>
    </xf>
    <xf numFmtId="0" fontId="27" fillId="15" borderId="71" xfId="0" applyFont="1" applyFill="1" applyBorder="1" applyAlignment="1">
      <alignment horizontal="center" vertical="center" wrapText="1"/>
    </xf>
    <xf numFmtId="0" fontId="27" fillId="15" borderId="53" xfId="0" applyFont="1" applyFill="1" applyBorder="1" applyAlignment="1">
      <alignment horizontal="center" vertical="center" wrapText="1"/>
    </xf>
    <xf numFmtId="0" fontId="27" fillId="15" borderId="54" xfId="0" applyFont="1" applyFill="1" applyBorder="1" applyAlignment="1">
      <alignment horizontal="center" vertical="center" wrapText="1"/>
    </xf>
    <xf numFmtId="0" fontId="27" fillId="15" borderId="67" xfId="0" applyFont="1" applyFill="1" applyBorder="1" applyAlignment="1">
      <alignment horizontal="center" vertical="center" wrapText="1"/>
    </xf>
    <xf numFmtId="3" fontId="85" fillId="7" borderId="13" xfId="0" applyNumberFormat="1" applyFont="1" applyFill="1" applyBorder="1" applyAlignment="1">
      <alignment horizontal="center" vertical="center" wrapText="1"/>
    </xf>
    <xf numFmtId="165" fontId="77" fillId="3" borderId="13" xfId="1" applyNumberFormat="1" applyFont="1" applyFill="1" applyBorder="1" applyAlignment="1">
      <alignment horizontal="center" vertical="center"/>
    </xf>
    <xf numFmtId="0" fontId="27" fillId="14" borderId="79" xfId="0" applyFont="1" applyFill="1" applyBorder="1" applyAlignment="1">
      <alignment horizontal="center" vertical="center" wrapText="1"/>
    </xf>
    <xf numFmtId="0" fontId="27" fillId="14" borderId="80" xfId="0" applyFont="1" applyFill="1" applyBorder="1" applyAlignment="1">
      <alignment horizontal="center" vertical="center" wrapText="1"/>
    </xf>
    <xf numFmtId="0" fontId="27" fillId="0" borderId="75" xfId="0" applyFont="1" applyBorder="1" applyAlignment="1">
      <alignment horizontal="center" vertical="center" wrapText="1"/>
    </xf>
    <xf numFmtId="0" fontId="27" fillId="0" borderId="76" xfId="0" applyFont="1" applyBorder="1" applyAlignment="1">
      <alignment horizontal="center" vertical="center" wrapText="1"/>
    </xf>
    <xf numFmtId="0" fontId="27" fillId="0" borderId="77" xfId="0" applyFont="1" applyBorder="1" applyAlignment="1">
      <alignment horizontal="center" vertical="center" wrapText="1"/>
    </xf>
    <xf numFmtId="0" fontId="27" fillId="0" borderId="57" xfId="0" applyFont="1" applyBorder="1" applyAlignment="1">
      <alignment horizontal="center" vertical="center" wrapText="1"/>
    </xf>
    <xf numFmtId="0" fontId="27" fillId="0" borderId="58" xfId="0" applyFont="1" applyBorder="1" applyAlignment="1">
      <alignment horizontal="center" vertical="center" wrapText="1"/>
    </xf>
    <xf numFmtId="0" fontId="27" fillId="0" borderId="72" xfId="0" applyFont="1" applyBorder="1" applyAlignment="1">
      <alignment horizontal="center" vertical="center" wrapText="1"/>
    </xf>
    <xf numFmtId="0" fontId="27" fillId="14" borderId="73" xfId="0" applyFont="1" applyFill="1" applyBorder="1" applyAlignment="1">
      <alignment horizontal="center" vertical="center" wrapText="1"/>
    </xf>
    <xf numFmtId="0" fontId="27" fillId="14" borderId="74" xfId="0" applyFont="1" applyFill="1" applyBorder="1" applyAlignment="1">
      <alignment horizontal="center" vertical="center" wrapText="1"/>
    </xf>
    <xf numFmtId="0" fontId="45" fillId="4" borderId="6" xfId="0" applyFont="1" applyFill="1" applyBorder="1" applyAlignment="1">
      <alignment horizontal="center" vertical="center" wrapText="1"/>
    </xf>
    <xf numFmtId="0" fontId="45" fillId="4" borderId="8" xfId="0" applyFont="1" applyFill="1" applyBorder="1" applyAlignment="1">
      <alignment horizontal="center" vertical="center" wrapText="1"/>
    </xf>
    <xf numFmtId="165" fontId="47" fillId="5" borderId="36" xfId="1" applyNumberFormat="1" applyFont="1" applyFill="1" applyBorder="1" applyAlignment="1">
      <alignment horizontal="center" vertical="center" wrapText="1"/>
    </xf>
    <xf numFmtId="165" fontId="47" fillId="5" borderId="15" xfId="1" applyNumberFormat="1" applyFont="1" applyFill="1" applyBorder="1" applyAlignment="1">
      <alignment horizontal="center" vertical="center" wrapText="1"/>
    </xf>
    <xf numFmtId="0" fontId="47" fillId="5" borderId="36" xfId="0" applyFont="1" applyFill="1" applyBorder="1" applyAlignment="1">
      <alignment horizontal="center" vertical="center" wrapText="1"/>
    </xf>
    <xf numFmtId="0" fontId="47" fillId="5" borderId="15" xfId="0" applyFont="1" applyFill="1" applyBorder="1" applyAlignment="1">
      <alignment horizontal="center" vertical="center" wrapText="1"/>
    </xf>
    <xf numFmtId="0" fontId="49" fillId="6" borderId="37" xfId="0" applyFont="1" applyFill="1" applyBorder="1" applyAlignment="1">
      <alignment horizontal="center" vertical="center" wrapText="1"/>
    </xf>
    <xf numFmtId="0" fontId="49" fillId="6" borderId="16" xfId="0" applyFont="1" applyFill="1" applyBorder="1" applyAlignment="1">
      <alignment horizontal="center" vertical="center" wrapText="1"/>
    </xf>
    <xf numFmtId="0" fontId="47" fillId="10" borderId="30" xfId="0" applyFont="1" applyFill="1" applyBorder="1" applyAlignment="1">
      <alignment horizontal="center" vertical="center" wrapText="1"/>
    </xf>
    <xf numFmtId="0" fontId="47" fillId="10" borderId="34" xfId="0" applyFont="1" applyFill="1" applyBorder="1" applyAlignment="1">
      <alignment horizontal="center" vertical="center" wrapText="1"/>
    </xf>
    <xf numFmtId="0" fontId="49" fillId="6" borderId="9" xfId="0" applyFont="1" applyFill="1" applyBorder="1" applyAlignment="1">
      <alignment horizontal="center" vertical="center" wrapText="1"/>
    </xf>
    <xf numFmtId="0" fontId="49" fillId="6" borderId="12" xfId="0" applyFont="1" applyFill="1" applyBorder="1" applyAlignment="1">
      <alignment horizontal="center" vertical="center" wrapText="1"/>
    </xf>
    <xf numFmtId="0" fontId="49" fillId="6" borderId="1" xfId="0" applyFont="1" applyFill="1" applyBorder="1" applyAlignment="1">
      <alignment horizontal="center" vertical="center" wrapText="1"/>
    </xf>
    <xf numFmtId="0" fontId="49" fillId="6" borderId="39" xfId="0" applyFont="1" applyFill="1" applyBorder="1" applyAlignment="1">
      <alignment horizontal="center" vertical="center" wrapText="1"/>
    </xf>
    <xf numFmtId="0" fontId="45" fillId="4" borderId="49" xfId="0" applyFont="1" applyFill="1" applyBorder="1" applyAlignment="1">
      <alignment horizontal="center" vertical="center" wrapText="1"/>
    </xf>
    <xf numFmtId="0" fontId="45" fillId="4" borderId="26" xfId="0" applyFont="1" applyFill="1" applyBorder="1" applyAlignment="1">
      <alignment horizontal="center" vertical="center" wrapText="1"/>
    </xf>
    <xf numFmtId="0" fontId="45" fillId="4" borderId="27" xfId="0" applyFont="1" applyFill="1" applyBorder="1" applyAlignment="1">
      <alignment horizontal="center" vertical="center" wrapText="1"/>
    </xf>
    <xf numFmtId="0" fontId="45" fillId="4" borderId="6" xfId="0" applyFont="1" applyFill="1" applyBorder="1" applyAlignment="1">
      <alignment horizontal="center" vertical="center"/>
    </xf>
    <xf numFmtId="0" fontId="45" fillId="4" borderId="7" xfId="0" applyFont="1" applyFill="1" applyBorder="1" applyAlignment="1">
      <alignment horizontal="center" vertical="center"/>
    </xf>
    <xf numFmtId="0" fontId="45" fillId="4" borderId="8" xfId="0" applyFont="1" applyFill="1" applyBorder="1" applyAlignment="1">
      <alignment horizontal="center" vertical="center"/>
    </xf>
    <xf numFmtId="0" fontId="45" fillId="4" borderId="50" xfId="0" applyFont="1" applyFill="1" applyBorder="1" applyAlignment="1">
      <alignment horizontal="center" vertical="center"/>
    </xf>
    <xf numFmtId="0" fontId="45" fillId="4" borderId="36" xfId="0" applyFont="1" applyFill="1" applyBorder="1" applyAlignment="1">
      <alignment horizontal="center" vertical="center"/>
    </xf>
    <xf numFmtId="0" fontId="45" fillId="4" borderId="91" xfId="0" applyFont="1" applyFill="1" applyBorder="1" applyAlignment="1">
      <alignment horizontal="center" vertical="center"/>
    </xf>
    <xf numFmtId="0" fontId="48" fillId="5" borderId="50" xfId="0" applyFont="1" applyFill="1" applyBorder="1" applyAlignment="1">
      <alignment horizontal="center" vertical="center" textRotation="90" wrapText="1"/>
    </xf>
    <xf numFmtId="0" fontId="48" fillId="5" borderId="22" xfId="0" applyFont="1" applyFill="1" applyBorder="1" applyAlignment="1">
      <alignment horizontal="center" vertical="center" textRotation="90" wrapText="1"/>
    </xf>
    <xf numFmtId="0" fontId="30" fillId="0" borderId="0" xfId="0" applyFont="1" applyAlignment="1">
      <alignment horizontal="center" vertical="center"/>
    </xf>
    <xf numFmtId="0" fontId="70" fillId="0" borderId="4" xfId="0" applyFont="1" applyBorder="1" applyAlignment="1">
      <alignment horizontal="center"/>
    </xf>
    <xf numFmtId="0" fontId="70" fillId="0" borderId="5" xfId="0" applyFont="1" applyBorder="1" applyAlignment="1">
      <alignment horizontal="center"/>
    </xf>
    <xf numFmtId="0" fontId="70" fillId="0" borderId="29" xfId="0" applyFont="1" applyBorder="1" applyAlignment="1">
      <alignment horizontal="center"/>
    </xf>
    <xf numFmtId="0" fontId="70" fillId="0" borderId="4" xfId="0" applyFont="1" applyBorder="1" applyAlignment="1">
      <alignment horizontal="center" vertical="center"/>
    </xf>
    <xf numFmtId="0" fontId="70" fillId="0" borderId="5" xfId="0" applyFont="1" applyBorder="1" applyAlignment="1">
      <alignment horizontal="center" vertical="center"/>
    </xf>
    <xf numFmtId="0" fontId="70" fillId="0" borderId="29" xfId="0" applyFont="1" applyBorder="1" applyAlignment="1">
      <alignment horizontal="center" vertical="center"/>
    </xf>
    <xf numFmtId="0" fontId="12" fillId="9" borderId="0" xfId="0" applyFont="1" applyFill="1" applyAlignment="1">
      <alignment horizontal="center" vertical="center"/>
    </xf>
    <xf numFmtId="0" fontId="67" fillId="3" borderId="17" xfId="0" applyFont="1" applyFill="1" applyBorder="1" applyAlignment="1">
      <alignment horizontal="center" vertical="center"/>
    </xf>
    <xf numFmtId="0" fontId="71" fillId="0" borderId="1" xfId="0" applyFont="1" applyBorder="1" applyAlignment="1">
      <alignment horizontal="center" vertical="center" textRotation="255" wrapText="1"/>
    </xf>
    <xf numFmtId="3" fontId="67" fillId="0" borderId="1" xfId="0" applyNumberFormat="1" applyFont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 wrapText="1"/>
    </xf>
    <xf numFmtId="0" fontId="43" fillId="3" borderId="96" xfId="0" applyFont="1" applyFill="1" applyBorder="1" applyAlignment="1">
      <alignment vertical="center" wrapText="1"/>
    </xf>
    <xf numFmtId="0" fontId="43" fillId="3" borderId="40" xfId="0" applyFont="1" applyFill="1" applyBorder="1" applyAlignment="1">
      <alignment vertical="center" wrapText="1"/>
    </xf>
    <xf numFmtId="0" fontId="43" fillId="3" borderId="23" xfId="0" applyFont="1" applyFill="1" applyBorder="1" applyAlignment="1">
      <alignment vertical="center" wrapText="1"/>
    </xf>
    <xf numFmtId="0" fontId="43" fillId="3" borderId="44" xfId="0" applyFont="1" applyFill="1" applyBorder="1" applyAlignment="1">
      <alignment vertical="center" wrapText="1"/>
    </xf>
    <xf numFmtId="167" fontId="67" fillId="3" borderId="1" xfId="0" applyNumberFormat="1" applyFont="1" applyFill="1" applyBorder="1" applyAlignment="1">
      <alignment horizontal="center" vertical="center"/>
    </xf>
    <xf numFmtId="165" fontId="67" fillId="0" borderId="1" xfId="1" applyNumberFormat="1" applyFont="1" applyBorder="1" applyAlignment="1" applyProtection="1">
      <alignment horizontal="center" vertical="center"/>
    </xf>
    <xf numFmtId="0" fontId="71" fillId="0" borderId="15" xfId="0" applyFont="1" applyBorder="1" applyAlignment="1">
      <alignment horizontal="center" vertical="center" textRotation="255" wrapText="1"/>
    </xf>
    <xf numFmtId="0" fontId="71" fillId="0" borderId="17" xfId="0" applyFont="1" applyBorder="1" applyAlignment="1">
      <alignment horizontal="center" vertical="center" textRotation="255" wrapText="1"/>
    </xf>
    <xf numFmtId="165" fontId="101" fillId="0" borderId="1" xfId="1" applyNumberFormat="1" applyFont="1" applyBorder="1" applyAlignment="1" applyProtection="1">
      <alignment horizontal="center" vertical="center"/>
    </xf>
    <xf numFmtId="0" fontId="76" fillId="0" borderId="46" xfId="0" applyFont="1" applyBorder="1" applyAlignment="1">
      <alignment horizontal="center"/>
    </xf>
    <xf numFmtId="0" fontId="57" fillId="23" borderId="110" xfId="0" applyFont="1" applyFill="1" applyBorder="1" applyAlignment="1">
      <alignment horizontal="center" vertical="center"/>
    </xf>
    <xf numFmtId="0" fontId="57" fillId="23" borderId="111" xfId="0" applyFont="1" applyFill="1" applyBorder="1" applyAlignment="1">
      <alignment horizontal="center" vertical="center"/>
    </xf>
    <xf numFmtId="0" fontId="57" fillId="23" borderId="112" xfId="0" applyFont="1" applyFill="1" applyBorder="1" applyAlignment="1">
      <alignment horizontal="center" vertical="center"/>
    </xf>
    <xf numFmtId="0" fontId="77" fillId="4" borderId="1" xfId="0" applyFont="1" applyFill="1" applyBorder="1" applyAlignment="1">
      <alignment horizontal="center" vertical="center" wrapText="1"/>
    </xf>
    <xf numFmtId="0" fontId="79" fillId="10" borderId="1" xfId="0" applyFont="1" applyFill="1" applyBorder="1" applyAlignment="1">
      <alignment horizontal="center" vertical="center" wrapText="1"/>
    </xf>
    <xf numFmtId="0" fontId="77" fillId="4" borderId="1" xfId="0" applyFont="1" applyFill="1" applyBorder="1" applyAlignment="1">
      <alignment horizontal="center" vertical="center"/>
    </xf>
    <xf numFmtId="0" fontId="78" fillId="4" borderId="1" xfId="0" applyFont="1" applyFill="1" applyBorder="1" applyAlignment="1">
      <alignment horizontal="center" vertical="center"/>
    </xf>
    <xf numFmtId="0" fontId="79" fillId="6" borderId="1" xfId="0" applyFont="1" applyFill="1" applyBorder="1" applyAlignment="1">
      <alignment horizontal="center" vertical="center" wrapText="1"/>
    </xf>
    <xf numFmtId="0" fontId="79" fillId="5" borderId="1" xfId="0" applyFont="1" applyFill="1" applyBorder="1" applyAlignment="1">
      <alignment horizontal="center" vertical="center" wrapText="1"/>
    </xf>
    <xf numFmtId="0" fontId="82" fillId="5" borderId="1" xfId="0" applyFont="1" applyFill="1" applyBorder="1" applyAlignment="1">
      <alignment horizontal="center" vertical="center" textRotation="90" wrapText="1"/>
    </xf>
    <xf numFmtId="0" fontId="79" fillId="5" borderId="96" xfId="0" applyFont="1" applyFill="1" applyBorder="1" applyAlignment="1">
      <alignment horizontal="center" vertical="center" wrapText="1"/>
    </xf>
    <xf numFmtId="0" fontId="79" fillId="5" borderId="40" xfId="0" applyFont="1" applyFill="1" applyBorder="1" applyAlignment="1">
      <alignment horizontal="center" vertical="center" wrapText="1"/>
    </xf>
    <xf numFmtId="0" fontId="79" fillId="5" borderId="23" xfId="0" applyFont="1" applyFill="1" applyBorder="1" applyAlignment="1">
      <alignment horizontal="center" vertical="center" wrapText="1"/>
    </xf>
    <xf numFmtId="0" fontId="79" fillId="5" borderId="44" xfId="0" applyFont="1" applyFill="1" applyBorder="1" applyAlignment="1">
      <alignment horizontal="center" vertical="center" wrapText="1"/>
    </xf>
    <xf numFmtId="0" fontId="74" fillId="0" borderId="94" xfId="0" applyFont="1" applyBorder="1" applyAlignment="1">
      <alignment horizontal="center"/>
    </xf>
    <xf numFmtId="0" fontId="74" fillId="0" borderId="46" xfId="0" applyFont="1" applyBorder="1" applyAlignment="1">
      <alignment horizontal="center"/>
    </xf>
    <xf numFmtId="0" fontId="75" fillId="0" borderId="104" xfId="0" applyFont="1" applyBorder="1" applyAlignment="1">
      <alignment horizontal="center" vertical="center" wrapText="1"/>
    </xf>
    <xf numFmtId="0" fontId="58" fillId="0" borderId="105" xfId="0" applyFont="1" applyBorder="1" applyAlignment="1">
      <alignment horizontal="center" vertical="center" wrapText="1"/>
    </xf>
    <xf numFmtId="0" fontId="58" fillId="0" borderId="106" xfId="0" applyFont="1" applyBorder="1" applyAlignment="1">
      <alignment horizontal="center" vertical="center" wrapText="1"/>
    </xf>
    <xf numFmtId="0" fontId="58" fillId="0" borderId="107" xfId="0" applyFont="1" applyBorder="1" applyAlignment="1">
      <alignment horizontal="center" vertical="center" wrapText="1"/>
    </xf>
    <xf numFmtId="0" fontId="58" fillId="0" borderId="108" xfId="0" applyFont="1" applyBorder="1" applyAlignment="1">
      <alignment horizontal="center" vertical="center" wrapText="1"/>
    </xf>
    <xf numFmtId="0" fontId="58" fillId="0" borderId="109" xfId="0" applyFont="1" applyBorder="1" applyAlignment="1">
      <alignment horizontal="center" vertical="center" wrapText="1"/>
    </xf>
    <xf numFmtId="0" fontId="74" fillId="0" borderId="46" xfId="0" applyFont="1" applyBorder="1" applyAlignment="1">
      <alignment horizontal="center" vertical="center" wrapText="1"/>
    </xf>
    <xf numFmtId="165" fontId="101" fillId="0" borderId="15" xfId="1" applyNumberFormat="1" applyFont="1" applyBorder="1" applyAlignment="1" applyProtection="1">
      <alignment horizontal="center" vertical="center"/>
    </xf>
    <xf numFmtId="165" fontId="101" fillId="0" borderId="17" xfId="1" applyNumberFormat="1" applyFont="1" applyBorder="1" applyAlignment="1" applyProtection="1">
      <alignment horizontal="center" vertical="center"/>
    </xf>
    <xf numFmtId="0" fontId="79" fillId="6" borderId="15" xfId="0" applyFont="1" applyFill="1" applyBorder="1" applyAlignment="1">
      <alignment horizontal="center" vertical="center" wrapText="1"/>
    </xf>
    <xf numFmtId="0" fontId="79" fillId="6" borderId="17" xfId="0" applyFont="1" applyFill="1" applyBorder="1" applyAlignment="1">
      <alignment horizontal="center" vertical="center" wrapText="1"/>
    </xf>
    <xf numFmtId="166" fontId="85" fillId="3" borderId="13" xfId="0" applyNumberFormat="1" applyFont="1" applyFill="1" applyBorder="1" applyAlignment="1">
      <alignment horizontal="center" vertical="center"/>
    </xf>
    <xf numFmtId="166" fontId="85" fillId="3" borderId="1" xfId="0" applyNumberFormat="1" applyFont="1" applyFill="1" applyBorder="1" applyAlignment="1">
      <alignment horizontal="center" vertical="center"/>
    </xf>
    <xf numFmtId="0" fontId="77" fillId="7" borderId="1" xfId="0" applyFont="1" applyFill="1" applyBorder="1" applyAlignment="1">
      <alignment vertical="center" wrapText="1"/>
    </xf>
    <xf numFmtId="165" fontId="77" fillId="3" borderId="1" xfId="1" applyNumberFormat="1" applyFont="1" applyFill="1" applyBorder="1" applyAlignment="1">
      <alignment horizontal="center" vertical="center"/>
    </xf>
    <xf numFmtId="0" fontId="26" fillId="0" borderId="22" xfId="0" applyFont="1" applyBorder="1" applyAlignment="1">
      <alignment horizontal="center" vertical="center" wrapText="1"/>
    </xf>
    <xf numFmtId="0" fontId="26" fillId="0" borderId="21" xfId="0" applyFont="1" applyBorder="1" applyAlignment="1">
      <alignment horizontal="center" vertical="center" wrapText="1"/>
    </xf>
    <xf numFmtId="0" fontId="42" fillId="5" borderId="10" xfId="0" applyFont="1" applyFill="1" applyBorder="1" applyAlignment="1">
      <alignment horizontal="center" vertical="center" wrapText="1"/>
    </xf>
    <xf numFmtId="0" fontId="42" fillId="5" borderId="13" xfId="0" applyFont="1" applyFill="1" applyBorder="1" applyAlignment="1">
      <alignment horizontal="center" vertical="center" wrapText="1"/>
    </xf>
    <xf numFmtId="3" fontId="85" fillId="7" borderId="15" xfId="0" applyNumberFormat="1" applyFont="1" applyFill="1" applyBorder="1" applyAlignment="1">
      <alignment horizontal="center" vertical="center"/>
    </xf>
    <xf numFmtId="3" fontId="85" fillId="7" borderId="13" xfId="0" applyNumberFormat="1" applyFont="1" applyFill="1" applyBorder="1" applyAlignment="1">
      <alignment horizontal="center" vertical="center"/>
    </xf>
    <xf numFmtId="3" fontId="85" fillId="7" borderId="1" xfId="0" applyNumberFormat="1" applyFont="1" applyFill="1" applyBorder="1" applyAlignment="1">
      <alignment horizontal="center" vertical="center"/>
    </xf>
    <xf numFmtId="0" fontId="53" fillId="18" borderId="0" xfId="0" applyFont="1" applyFill="1" applyAlignment="1">
      <alignment horizontal="center" vertical="center" wrapText="1"/>
    </xf>
    <xf numFmtId="0" fontId="43" fillId="6" borderId="9" xfId="0" applyFont="1" applyFill="1" applyBorder="1" applyAlignment="1">
      <alignment horizontal="center" vertical="center" wrapText="1"/>
    </xf>
    <xf numFmtId="0" fontId="43" fillId="6" borderId="12" xfId="0" applyFont="1" applyFill="1" applyBorder="1" applyAlignment="1">
      <alignment horizontal="center" vertical="center" wrapText="1"/>
    </xf>
    <xf numFmtId="0" fontId="43" fillId="6" borderId="10" xfId="0" applyFont="1" applyFill="1" applyBorder="1" applyAlignment="1">
      <alignment horizontal="center" vertical="center" wrapText="1"/>
    </xf>
    <xf numFmtId="0" fontId="43" fillId="6" borderId="13" xfId="0" applyFont="1" applyFill="1" applyBorder="1" applyAlignment="1">
      <alignment horizontal="center" vertical="center" wrapText="1"/>
    </xf>
    <xf numFmtId="0" fontId="42" fillId="6" borderId="11" xfId="0" applyFont="1" applyFill="1" applyBorder="1" applyAlignment="1">
      <alignment horizontal="center" vertical="center" wrapText="1"/>
    </xf>
    <xf numFmtId="0" fontId="42" fillId="6" borderId="14" xfId="0" applyFont="1" applyFill="1" applyBorder="1" applyAlignment="1">
      <alignment horizontal="center" vertical="center" wrapText="1"/>
    </xf>
    <xf numFmtId="0" fontId="43" fillId="6" borderId="11" xfId="0" applyFont="1" applyFill="1" applyBorder="1" applyAlignment="1">
      <alignment horizontal="center" vertical="center" wrapText="1"/>
    </xf>
    <xf numFmtId="0" fontId="43" fillId="6" borderId="14" xfId="0" applyFont="1" applyFill="1" applyBorder="1" applyAlignment="1">
      <alignment horizontal="center" vertical="center" wrapText="1"/>
    </xf>
    <xf numFmtId="0" fontId="45" fillId="4" borderId="7" xfId="0" applyFont="1" applyFill="1" applyBorder="1" applyAlignment="1">
      <alignment horizontal="center" vertical="center" wrapText="1"/>
    </xf>
    <xf numFmtId="0" fontId="45" fillId="4" borderId="31" xfId="0" applyFont="1" applyFill="1" applyBorder="1" applyAlignment="1">
      <alignment horizontal="center" vertical="center" wrapText="1"/>
    </xf>
    <xf numFmtId="0" fontId="45" fillId="4" borderId="32" xfId="0" applyFont="1" applyFill="1" applyBorder="1" applyAlignment="1">
      <alignment horizontal="center" vertical="center" wrapText="1"/>
    </xf>
    <xf numFmtId="0" fontId="45" fillId="4" borderId="33" xfId="0" applyFont="1" applyFill="1" applyBorder="1" applyAlignment="1">
      <alignment horizontal="center" vertical="center" wrapText="1"/>
    </xf>
    <xf numFmtId="0" fontId="42" fillId="10" borderId="30" xfId="0" applyFont="1" applyFill="1" applyBorder="1" applyAlignment="1">
      <alignment horizontal="center" vertical="center" wrapText="1"/>
    </xf>
    <xf numFmtId="0" fontId="42" fillId="10" borderId="34" xfId="0" applyFont="1" applyFill="1" applyBorder="1" applyAlignment="1">
      <alignment horizontal="center" vertical="center" wrapText="1"/>
    </xf>
    <xf numFmtId="0" fontId="42" fillId="5" borderId="9" xfId="0" applyFont="1" applyFill="1" applyBorder="1" applyAlignment="1">
      <alignment horizontal="center" vertical="center" textRotation="90" wrapText="1"/>
    </xf>
    <xf numFmtId="0" fontId="42" fillId="5" borderId="12" xfId="0" applyFont="1" applyFill="1" applyBorder="1" applyAlignment="1">
      <alignment horizontal="center" vertical="center" textRotation="90" wrapText="1"/>
    </xf>
    <xf numFmtId="0" fontId="70" fillId="0" borderId="1" xfId="0" applyFont="1" applyBorder="1" applyAlignment="1">
      <alignment horizontal="center"/>
    </xf>
  </cellXfs>
  <cellStyles count="4">
    <cellStyle name="Milliers" xfId="1" builtinId="3"/>
    <cellStyle name="Milliers 2" xfId="2" xr:uid="{0C3DE1FA-BE94-4ECF-81A8-DBE98E86AD76}"/>
    <cellStyle name="Normal" xfId="0" builtinId="0"/>
    <cellStyle name="Normal 2" xfId="3" xr:uid="{E64F628D-6D3D-4C63-9EE8-976E8EBA9B15}"/>
  </cellStyles>
  <dxfs count="0"/>
  <tableStyles count="0" defaultTableStyle="TableStyleMedium2" defaultPivotStyle="PivotStyleLight16"/>
  <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381000</xdr:colOff>
      <xdr:row>45</xdr:row>
      <xdr:rowOff>95249</xdr:rowOff>
    </xdr:from>
    <xdr:to>
      <xdr:col>18</xdr:col>
      <xdr:colOff>365124</xdr:colOff>
      <xdr:row>50</xdr:row>
      <xdr:rowOff>43540</xdr:rowOff>
    </xdr:to>
    <xdr:pic>
      <xdr:nvPicPr>
        <xdr:cNvPr id="5" name="Picture 4" descr="A stamp with a signature&#10;&#10;Description automatically generated">
          <a:extLst>
            <a:ext uri="{FF2B5EF4-FFF2-40B4-BE49-F238E27FC236}">
              <a16:creationId xmlns:a16="http://schemas.microsoft.com/office/drawing/2014/main" id="{ACEA04CE-3F0D-4B6E-8527-8CAFEA98F7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0829" y="11840935"/>
          <a:ext cx="3501116" cy="141786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381000</xdr:colOff>
      <xdr:row>52</xdr:row>
      <xdr:rowOff>95249</xdr:rowOff>
    </xdr:from>
    <xdr:to>
      <xdr:col>18</xdr:col>
      <xdr:colOff>629707</xdr:colOff>
      <xdr:row>57</xdr:row>
      <xdr:rowOff>180974</xdr:rowOff>
    </xdr:to>
    <xdr:pic>
      <xdr:nvPicPr>
        <xdr:cNvPr id="2" name="Picture 4" descr="A stamp with a signature&#10;&#10;Description automatically generated">
          <a:extLst>
            <a:ext uri="{FF2B5EF4-FFF2-40B4-BE49-F238E27FC236}">
              <a16:creationId xmlns:a16="http://schemas.microsoft.com/office/drawing/2014/main" id="{2DCE2283-3F04-4796-A14B-1F7DA620AC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95220" y="29996129"/>
          <a:ext cx="3495673" cy="117284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533400</xdr:colOff>
      <xdr:row>71</xdr:row>
      <xdr:rowOff>198120</xdr:rowOff>
    </xdr:from>
    <xdr:to>
      <xdr:col>13</xdr:col>
      <xdr:colOff>1483993</xdr:colOff>
      <xdr:row>78</xdr:row>
      <xdr:rowOff>45721</xdr:rowOff>
    </xdr:to>
    <xdr:pic>
      <xdr:nvPicPr>
        <xdr:cNvPr id="3" name="Picture 4" descr="A stamp with a signature&#10;&#10;Description automatically generated">
          <a:extLst>
            <a:ext uri="{FF2B5EF4-FFF2-40B4-BE49-F238E27FC236}">
              <a16:creationId xmlns:a16="http://schemas.microsoft.com/office/drawing/2014/main" id="{87497B56-D6B3-488C-9447-D2E228143A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04480" y="22631400"/>
          <a:ext cx="4760593" cy="1371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533400</xdr:colOff>
      <xdr:row>46</xdr:row>
      <xdr:rowOff>198120</xdr:rowOff>
    </xdr:from>
    <xdr:to>
      <xdr:col>16</xdr:col>
      <xdr:colOff>23810</xdr:colOff>
      <xdr:row>54</xdr:row>
      <xdr:rowOff>83820</xdr:rowOff>
    </xdr:to>
    <xdr:pic>
      <xdr:nvPicPr>
        <xdr:cNvPr id="2" name="Picture 4" descr="A stamp with a signature&#10;&#10;Description automatically generated">
          <a:extLst>
            <a:ext uri="{FF2B5EF4-FFF2-40B4-BE49-F238E27FC236}">
              <a16:creationId xmlns:a16="http://schemas.microsoft.com/office/drawing/2014/main" id="{8D3C2D70-0F7E-43A2-A8DE-42D0A18FB5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51140" y="21930360"/>
          <a:ext cx="4745353" cy="13639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381000</xdr:colOff>
      <xdr:row>37</xdr:row>
      <xdr:rowOff>95249</xdr:rowOff>
    </xdr:from>
    <xdr:to>
      <xdr:col>17</xdr:col>
      <xdr:colOff>714374</xdr:colOff>
      <xdr:row>41</xdr:row>
      <xdr:rowOff>79374</xdr:rowOff>
    </xdr:to>
    <xdr:pic>
      <xdr:nvPicPr>
        <xdr:cNvPr id="5" name="Picture 4" descr="A stamp with a signature&#10;&#10;Description automatically generated">
          <a:extLst>
            <a:ext uri="{FF2B5EF4-FFF2-40B4-BE49-F238E27FC236}">
              <a16:creationId xmlns:a16="http://schemas.microsoft.com/office/drawing/2014/main" id="{EEAFF25F-2B01-33F6-8C5D-BDB699489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3375" y="33035874"/>
          <a:ext cx="3397249" cy="1190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3660B-1009-4492-9FD0-847E9C39181A}">
  <dimension ref="B3:AD51"/>
  <sheetViews>
    <sheetView view="pageBreakPreview" topLeftCell="F30" zoomScale="80" zoomScaleNormal="90" zoomScaleSheetLayoutView="80" workbookViewId="0">
      <selection activeCell="S39" sqref="S39:U39"/>
    </sheetView>
  </sheetViews>
  <sheetFormatPr baseColWidth="10" defaultColWidth="11.453125" defaultRowHeight="14"/>
  <cols>
    <col min="1" max="1" width="2.453125" style="57" customWidth="1"/>
    <col min="2" max="2" width="6.7265625" style="57" customWidth="1"/>
    <col min="3" max="3" width="4.81640625" style="57" customWidth="1"/>
    <col min="4" max="4" width="41.26953125" style="57" customWidth="1"/>
    <col min="5" max="5" width="2.1796875" style="57" customWidth="1"/>
    <col min="6" max="6" width="14.7265625" style="57" customWidth="1"/>
    <col min="7" max="7" width="10.453125" style="57" customWidth="1"/>
    <col min="8" max="8" width="8.7265625" style="57" customWidth="1"/>
    <col min="9" max="9" width="10.26953125" style="57" customWidth="1"/>
    <col min="10" max="10" width="8.453125" style="57" customWidth="1"/>
    <col min="11" max="11" width="9.26953125" style="57" customWidth="1"/>
    <col min="12" max="12" width="12.26953125" style="57" customWidth="1"/>
    <col min="13" max="13" width="9.81640625" style="57" customWidth="1"/>
    <col min="14" max="14" width="13.453125" style="57" customWidth="1"/>
    <col min="15" max="16" width="13.26953125" style="57" customWidth="1"/>
    <col min="17" max="17" width="12.26953125" style="57" customWidth="1"/>
    <col min="18" max="19" width="12.453125" style="57" customWidth="1"/>
    <col min="20" max="20" width="12.26953125" style="57" customWidth="1"/>
    <col min="21" max="21" width="13" style="57" customWidth="1"/>
    <col min="22" max="22" width="13.1796875" style="57" customWidth="1"/>
    <col min="23" max="23" width="12.26953125" style="57" customWidth="1"/>
    <col min="24" max="24" width="12.453125" style="57" customWidth="1"/>
    <col min="25" max="25" width="12.7265625" style="57" customWidth="1"/>
    <col min="26" max="26" width="13" style="57" customWidth="1"/>
    <col min="27" max="27" width="9.81640625" style="57" customWidth="1"/>
    <col min="28" max="28" width="33.81640625" style="57" customWidth="1"/>
    <col min="29" max="16384" width="11.453125" style="57"/>
  </cols>
  <sheetData>
    <row r="3" spans="2:28" ht="35">
      <c r="D3" s="58"/>
      <c r="E3" s="58"/>
      <c r="F3" s="58"/>
      <c r="G3" s="58"/>
      <c r="H3" s="58"/>
      <c r="I3" s="58"/>
      <c r="L3" s="58"/>
      <c r="R3" s="59" t="s">
        <v>0</v>
      </c>
      <c r="S3" s="58"/>
      <c r="T3" s="58"/>
      <c r="U3" s="58"/>
      <c r="V3" s="58"/>
      <c r="W3" s="58"/>
    </row>
    <row r="4" spans="2:28"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</row>
    <row r="5" spans="2:28" ht="46.4" customHeight="1">
      <c r="D5" s="335" t="s">
        <v>1</v>
      </c>
      <c r="E5" s="421" t="s">
        <v>112</v>
      </c>
      <c r="F5" s="422"/>
      <c r="G5" s="422"/>
      <c r="H5" s="422"/>
      <c r="I5" s="422"/>
      <c r="J5" s="422"/>
      <c r="K5" s="422"/>
      <c r="L5" s="422"/>
      <c r="M5" s="422"/>
      <c r="N5" s="422"/>
      <c r="O5" s="422"/>
      <c r="P5" s="422"/>
      <c r="Q5" s="60"/>
      <c r="R5" s="60"/>
    </row>
    <row r="6" spans="2:28" ht="32.15" customHeight="1">
      <c r="D6" s="335" t="s">
        <v>2</v>
      </c>
      <c r="E6" s="421">
        <v>2026</v>
      </c>
      <c r="F6" s="422"/>
      <c r="G6" s="422"/>
      <c r="H6" s="422"/>
      <c r="I6" s="422"/>
      <c r="J6" s="422"/>
      <c r="K6" s="422"/>
      <c r="L6" s="422"/>
      <c r="M6" s="422"/>
      <c r="N6" s="422"/>
      <c r="O6" s="422"/>
      <c r="P6" s="422"/>
      <c r="Q6" s="60"/>
      <c r="R6" s="60"/>
    </row>
    <row r="7" spans="2:28" ht="30.65" customHeight="1">
      <c r="D7" s="335" t="s">
        <v>3</v>
      </c>
      <c r="E7" s="421" t="s">
        <v>4</v>
      </c>
      <c r="F7" s="422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60"/>
      <c r="R7" s="60"/>
    </row>
    <row r="8" spans="2:28" ht="57.75" customHeight="1">
      <c r="D8" s="335" t="s">
        <v>5</v>
      </c>
      <c r="E8" s="336" t="s">
        <v>85</v>
      </c>
      <c r="F8" s="337"/>
      <c r="G8" s="338"/>
      <c r="H8" s="338"/>
      <c r="I8" s="338"/>
      <c r="J8" s="338"/>
      <c r="K8" s="338"/>
      <c r="L8" s="338"/>
      <c r="M8" s="338"/>
      <c r="N8" s="338"/>
      <c r="O8" s="338"/>
      <c r="P8" s="338"/>
      <c r="Q8" s="60"/>
      <c r="R8" s="60"/>
    </row>
    <row r="9" spans="2:28" ht="24.65" customHeight="1">
      <c r="B9" s="66"/>
      <c r="C9" s="152"/>
      <c r="D9" s="335" t="s">
        <v>6</v>
      </c>
      <c r="E9" s="423" t="s">
        <v>7</v>
      </c>
      <c r="F9" s="423"/>
      <c r="G9" s="423"/>
      <c r="H9" s="423"/>
      <c r="I9" s="423"/>
      <c r="J9" s="423"/>
      <c r="K9" s="423"/>
      <c r="L9" s="423"/>
      <c r="M9" s="423"/>
      <c r="N9" s="423"/>
      <c r="P9" s="60"/>
      <c r="Q9" s="60"/>
      <c r="R9" s="60"/>
      <c r="S9" s="60"/>
      <c r="T9" s="60"/>
      <c r="U9" s="60"/>
      <c r="V9" s="60"/>
      <c r="W9" s="60"/>
      <c r="X9" s="60"/>
    </row>
    <row r="10" spans="2:28" ht="18.649999999999999" customHeight="1" thickBot="1">
      <c r="B10" s="66"/>
      <c r="C10" s="152"/>
      <c r="D10" s="153"/>
      <c r="E10" s="344"/>
      <c r="F10" s="345"/>
      <c r="G10" s="345"/>
      <c r="H10" s="345"/>
      <c r="I10" s="345"/>
      <c r="J10" s="345"/>
      <c r="K10" s="345"/>
      <c r="L10" s="345"/>
      <c r="M10" s="346"/>
      <c r="O10" s="60"/>
      <c r="P10" s="60"/>
      <c r="Q10" s="60"/>
      <c r="R10" s="60"/>
      <c r="S10" s="60"/>
      <c r="T10" s="60"/>
      <c r="U10" s="60"/>
      <c r="V10" s="60"/>
      <c r="W10" s="60"/>
      <c r="X10" s="60"/>
    </row>
    <row r="11" spans="2:28" ht="18.649999999999999" customHeight="1" thickTop="1">
      <c r="B11" s="66"/>
      <c r="C11" s="154"/>
      <c r="D11" s="154"/>
      <c r="E11" s="154"/>
      <c r="F11" s="154"/>
      <c r="G11" s="155"/>
      <c r="H11" s="154"/>
      <c r="I11" s="154"/>
      <c r="J11" s="154"/>
      <c r="K11" s="154"/>
      <c r="L11" s="154"/>
      <c r="M11" s="156"/>
      <c r="N11" s="425" t="s">
        <v>123</v>
      </c>
      <c r="O11" s="426"/>
      <c r="P11" s="426"/>
      <c r="Q11" s="426"/>
      <c r="R11" s="426"/>
      <c r="S11" s="426"/>
      <c r="T11" s="427"/>
      <c r="U11" s="427"/>
      <c r="V11" s="428"/>
      <c r="W11" s="154"/>
      <c r="X11" s="154"/>
      <c r="Y11" s="154"/>
      <c r="Z11" s="154"/>
      <c r="AA11" s="154"/>
      <c r="AB11" s="154"/>
    </row>
    <row r="12" spans="2:28" ht="15" thickBot="1">
      <c r="B12" s="66"/>
      <c r="C12" s="157"/>
      <c r="D12" s="157"/>
      <c r="E12" s="157"/>
      <c r="F12" s="157"/>
      <c r="G12" s="158"/>
      <c r="H12" s="157"/>
      <c r="I12" s="157"/>
      <c r="J12" s="157"/>
      <c r="K12" s="157"/>
      <c r="L12" s="157"/>
      <c r="M12" s="157"/>
      <c r="N12" s="429"/>
      <c r="O12" s="430"/>
      <c r="P12" s="430"/>
      <c r="Q12" s="430"/>
      <c r="R12" s="430"/>
      <c r="S12" s="430"/>
      <c r="T12" s="430"/>
      <c r="U12" s="430"/>
      <c r="V12" s="431"/>
      <c r="W12" s="157"/>
      <c r="X12" s="157"/>
      <c r="Y12" s="157"/>
      <c r="Z12" s="157"/>
      <c r="AA12" s="157"/>
      <c r="AB12" s="159"/>
    </row>
    <row r="13" spans="2:28" ht="16" thickTop="1">
      <c r="C13" s="157"/>
      <c r="D13" s="157"/>
      <c r="E13" s="157"/>
      <c r="F13" s="157"/>
      <c r="G13" s="158"/>
      <c r="H13" s="157"/>
      <c r="I13" s="157"/>
      <c r="J13" s="157"/>
      <c r="K13" s="157"/>
      <c r="L13" s="157"/>
      <c r="M13" s="157"/>
      <c r="N13" s="160"/>
      <c r="O13" s="160"/>
      <c r="P13" s="160"/>
      <c r="Q13" s="160"/>
      <c r="R13" s="160"/>
      <c r="S13" s="160"/>
      <c r="T13" s="160"/>
      <c r="U13" s="160"/>
      <c r="V13" s="160"/>
      <c r="W13" s="157"/>
      <c r="X13" s="157"/>
      <c r="Y13" s="157"/>
      <c r="Z13" s="157"/>
      <c r="AA13" s="157"/>
      <c r="AB13" s="159"/>
    </row>
    <row r="14" spans="2:28" ht="27" customHeight="1">
      <c r="C14" s="424" t="s">
        <v>124</v>
      </c>
      <c r="D14" s="424"/>
      <c r="E14" s="424"/>
      <c r="F14" s="424"/>
      <c r="G14" s="424"/>
      <c r="H14" s="424"/>
      <c r="I14" s="424"/>
      <c r="J14" s="424"/>
      <c r="K14" s="424"/>
      <c r="L14" s="432" t="s">
        <v>10</v>
      </c>
      <c r="M14" s="424" t="s">
        <v>125</v>
      </c>
      <c r="N14" s="424"/>
      <c r="O14" s="424"/>
      <c r="P14" s="424"/>
      <c r="Q14" s="424"/>
      <c r="R14" s="424" t="s">
        <v>126</v>
      </c>
      <c r="S14" s="424"/>
      <c r="T14" s="424"/>
      <c r="U14" s="424"/>
      <c r="V14" s="424"/>
      <c r="W14" s="424"/>
      <c r="X14" s="424"/>
      <c r="Y14" s="424" t="s">
        <v>13</v>
      </c>
      <c r="Z14" s="424"/>
      <c r="AA14" s="424"/>
      <c r="AB14" s="424"/>
    </row>
    <row r="15" spans="2:28" ht="60" customHeight="1">
      <c r="C15" s="414" t="s">
        <v>15</v>
      </c>
      <c r="D15" s="417" t="s">
        <v>16</v>
      </c>
      <c r="E15" s="418"/>
      <c r="F15" s="417" t="s">
        <v>127</v>
      </c>
      <c r="G15" s="418"/>
      <c r="H15" s="415" t="s">
        <v>18</v>
      </c>
      <c r="I15" s="415" t="s">
        <v>19</v>
      </c>
      <c r="J15" s="415" t="s">
        <v>128</v>
      </c>
      <c r="K15" s="416" t="s">
        <v>165</v>
      </c>
      <c r="L15" s="432"/>
      <c r="M15" s="416" t="s">
        <v>129</v>
      </c>
      <c r="N15" s="161" t="s">
        <v>130</v>
      </c>
      <c r="O15" s="161" t="s">
        <v>131</v>
      </c>
      <c r="P15" s="161" t="s">
        <v>132</v>
      </c>
      <c r="Q15" s="161" t="s">
        <v>133</v>
      </c>
      <c r="R15" s="161" t="s">
        <v>134</v>
      </c>
      <c r="S15" s="161" t="s">
        <v>135</v>
      </c>
      <c r="T15" s="161" t="s">
        <v>136</v>
      </c>
      <c r="U15" s="161" t="s">
        <v>137</v>
      </c>
      <c r="V15" s="161" t="s">
        <v>138</v>
      </c>
      <c r="W15" s="161" t="s">
        <v>139</v>
      </c>
      <c r="X15" s="161" t="s">
        <v>140</v>
      </c>
      <c r="Y15" s="161" t="s">
        <v>141</v>
      </c>
      <c r="Z15" s="161" t="s">
        <v>142</v>
      </c>
      <c r="AA15" s="161" t="s">
        <v>31</v>
      </c>
      <c r="AB15" s="161" t="s">
        <v>32</v>
      </c>
    </row>
    <row r="16" spans="2:28" ht="15.5">
      <c r="C16" s="414"/>
      <c r="D16" s="419"/>
      <c r="E16" s="420"/>
      <c r="F16" s="419"/>
      <c r="G16" s="420"/>
      <c r="H16" s="415"/>
      <c r="I16" s="415"/>
      <c r="J16" s="415"/>
      <c r="K16" s="416"/>
      <c r="L16" s="432"/>
      <c r="M16" s="416"/>
      <c r="N16" s="162" t="s">
        <v>38</v>
      </c>
      <c r="O16" s="163" t="s">
        <v>41</v>
      </c>
      <c r="P16" s="162" t="s">
        <v>41</v>
      </c>
      <c r="Q16" s="163" t="s">
        <v>38</v>
      </c>
      <c r="R16" s="163" t="s">
        <v>143</v>
      </c>
      <c r="S16" s="162" t="s">
        <v>40</v>
      </c>
      <c r="T16" s="163" t="s">
        <v>41</v>
      </c>
      <c r="U16" s="164" t="s">
        <v>144</v>
      </c>
      <c r="V16" s="162" t="s">
        <v>145</v>
      </c>
      <c r="W16" s="163" t="s">
        <v>38</v>
      </c>
      <c r="X16" s="163" t="s">
        <v>41</v>
      </c>
      <c r="Y16" s="163" t="s">
        <v>146</v>
      </c>
      <c r="Z16" s="163" t="s">
        <v>38</v>
      </c>
      <c r="AA16" s="165"/>
      <c r="AB16" s="163" t="s">
        <v>147</v>
      </c>
    </row>
    <row r="17" spans="3:30" ht="16.399999999999999" customHeight="1">
      <c r="C17" s="382">
        <v>1</v>
      </c>
      <c r="D17" s="386" t="s">
        <v>157</v>
      </c>
      <c r="E17" s="387"/>
      <c r="F17" s="397"/>
      <c r="G17" s="412"/>
      <c r="H17" s="397">
        <v>34</v>
      </c>
      <c r="I17" s="397" t="s">
        <v>45</v>
      </c>
      <c r="J17" s="399">
        <v>1</v>
      </c>
      <c r="K17" s="397" t="s">
        <v>162</v>
      </c>
      <c r="L17" s="219" t="s">
        <v>47</v>
      </c>
      <c r="M17" s="220"/>
      <c r="N17" s="215">
        <v>46099</v>
      </c>
      <c r="O17" s="215">
        <f t="shared" ref="O17" si="0">N17+15+2</f>
        <v>46116</v>
      </c>
      <c r="P17" s="215">
        <f t="shared" ref="P17" si="1">O17+15+6</f>
        <v>46137</v>
      </c>
      <c r="Q17" s="215">
        <f t="shared" ref="Q17" si="2">P17+12+4</f>
        <v>46153</v>
      </c>
      <c r="R17" s="215">
        <f t="shared" ref="R17" si="3">Q17+3+2</f>
        <v>46158</v>
      </c>
      <c r="S17" s="215">
        <f t="shared" ref="S17" si="4">R17+30</f>
        <v>46188</v>
      </c>
      <c r="T17" s="215">
        <f t="shared" ref="T17" si="5">S17+15+6</f>
        <v>46209</v>
      </c>
      <c r="U17" s="216">
        <f t="shared" ref="U17" si="6">T17+12+4</f>
        <v>46225</v>
      </c>
      <c r="V17" s="215">
        <f t="shared" ref="V17" si="7">U17+15+6</f>
        <v>46246</v>
      </c>
      <c r="W17" s="215">
        <f t="shared" ref="W17" si="8">V17+12+6</f>
        <v>46264</v>
      </c>
      <c r="X17" s="215">
        <f t="shared" ref="X17" si="9">W17+15</f>
        <v>46279</v>
      </c>
      <c r="Y17" s="215">
        <f t="shared" ref="Y17" si="10">X17+6</f>
        <v>46285</v>
      </c>
      <c r="Z17" s="214">
        <f t="shared" ref="Z17" si="11">Y17+12+4</f>
        <v>46301</v>
      </c>
      <c r="AA17" s="221"/>
      <c r="AB17" s="215">
        <f t="shared" ref="AB17" si="12">Z17+2</f>
        <v>46303</v>
      </c>
    </row>
    <row r="18" spans="3:30" ht="21" customHeight="1">
      <c r="C18" s="383"/>
      <c r="D18" s="388"/>
      <c r="E18" s="389"/>
      <c r="F18" s="398"/>
      <c r="G18" s="413"/>
      <c r="H18" s="398"/>
      <c r="I18" s="398"/>
      <c r="J18" s="400"/>
      <c r="K18" s="398"/>
      <c r="L18" s="222" t="s">
        <v>49</v>
      </c>
      <c r="M18" s="222"/>
      <c r="N18" s="222"/>
      <c r="O18" s="222"/>
      <c r="P18" s="222"/>
      <c r="Q18" s="222"/>
      <c r="R18" s="222"/>
      <c r="S18" s="222"/>
      <c r="T18" s="222"/>
      <c r="U18" s="222"/>
      <c r="V18" s="222"/>
      <c r="W18" s="222"/>
      <c r="X18" s="222"/>
      <c r="Y18" s="222"/>
      <c r="Z18" s="222"/>
      <c r="AA18" s="222"/>
      <c r="AB18" s="222"/>
    </row>
    <row r="19" spans="3:30" ht="21" customHeight="1">
      <c r="C19" s="382">
        <v>2</v>
      </c>
      <c r="D19" s="386" t="s">
        <v>156</v>
      </c>
      <c r="E19" s="387"/>
      <c r="F19" s="397"/>
      <c r="G19" s="412"/>
      <c r="H19" s="397">
        <v>34</v>
      </c>
      <c r="I19" s="397" t="s">
        <v>45</v>
      </c>
      <c r="J19" s="399">
        <v>2</v>
      </c>
      <c r="K19" s="397" t="s">
        <v>162</v>
      </c>
      <c r="L19" s="219" t="s">
        <v>47</v>
      </c>
      <c r="M19" s="220"/>
      <c r="N19" s="215">
        <v>46099</v>
      </c>
      <c r="O19" s="215">
        <f t="shared" ref="O19" si="13">N19+15+2</f>
        <v>46116</v>
      </c>
      <c r="P19" s="215">
        <f t="shared" ref="P19" si="14">O19+15+6</f>
        <v>46137</v>
      </c>
      <c r="Q19" s="215">
        <f t="shared" ref="Q19" si="15">P19+12+4</f>
        <v>46153</v>
      </c>
      <c r="R19" s="215">
        <f t="shared" ref="R19" si="16">Q19+3+2</f>
        <v>46158</v>
      </c>
      <c r="S19" s="215">
        <f t="shared" ref="S19" si="17">R19+30</f>
        <v>46188</v>
      </c>
      <c r="T19" s="215">
        <f t="shared" ref="T19" si="18">S19+15+6</f>
        <v>46209</v>
      </c>
      <c r="U19" s="216">
        <f t="shared" ref="U19" si="19">T19+12+4</f>
        <v>46225</v>
      </c>
      <c r="V19" s="215">
        <f t="shared" ref="V19" si="20">U19+15+6</f>
        <v>46246</v>
      </c>
      <c r="W19" s="215">
        <f t="shared" ref="W19" si="21">V19+12+6</f>
        <v>46264</v>
      </c>
      <c r="X19" s="215">
        <f t="shared" ref="X19" si="22">W19+15</f>
        <v>46279</v>
      </c>
      <c r="Y19" s="215">
        <f t="shared" ref="Y19" si="23">X19+6</f>
        <v>46285</v>
      </c>
      <c r="Z19" s="214">
        <f t="shared" ref="Z19" si="24">Y19+12+4</f>
        <v>46301</v>
      </c>
      <c r="AA19" s="221"/>
      <c r="AB19" s="215">
        <f t="shared" ref="AB19" si="25">Z19+2</f>
        <v>46303</v>
      </c>
    </row>
    <row r="20" spans="3:30" ht="31.5" customHeight="1">
      <c r="C20" s="383"/>
      <c r="D20" s="388"/>
      <c r="E20" s="389"/>
      <c r="F20" s="398"/>
      <c r="G20" s="413"/>
      <c r="H20" s="398"/>
      <c r="I20" s="398"/>
      <c r="J20" s="400"/>
      <c r="K20" s="398"/>
      <c r="L20" s="222" t="s">
        <v>49</v>
      </c>
      <c r="M20" s="222"/>
      <c r="N20" s="222"/>
      <c r="O20" s="222"/>
      <c r="P20" s="222"/>
      <c r="Q20" s="222"/>
      <c r="R20" s="222"/>
      <c r="S20" s="222"/>
      <c r="T20" s="222"/>
      <c r="U20" s="222"/>
      <c r="V20" s="222"/>
      <c r="W20" s="222"/>
      <c r="X20" s="222"/>
      <c r="Y20" s="222"/>
      <c r="Z20" s="222"/>
      <c r="AA20" s="222"/>
      <c r="AB20" s="222"/>
    </row>
    <row r="21" spans="3:30" ht="16.399999999999999" customHeight="1">
      <c r="C21" s="382">
        <v>3</v>
      </c>
      <c r="D21" s="386" t="s">
        <v>107</v>
      </c>
      <c r="E21" s="387"/>
      <c r="F21" s="393"/>
      <c r="G21" s="394"/>
      <c r="H21" s="397">
        <v>34</v>
      </c>
      <c r="I21" s="397" t="s">
        <v>45</v>
      </c>
      <c r="J21" s="399">
        <v>3</v>
      </c>
      <c r="K21" s="397" t="s">
        <v>148</v>
      </c>
      <c r="L21" s="219" t="s">
        <v>47</v>
      </c>
      <c r="M21" s="220"/>
      <c r="N21" s="215">
        <v>46099</v>
      </c>
      <c r="O21" s="215">
        <f t="shared" ref="O21" si="26">N21+15+2</f>
        <v>46116</v>
      </c>
      <c r="P21" s="215">
        <f t="shared" ref="P21" si="27">O21+15+6</f>
        <v>46137</v>
      </c>
      <c r="Q21" s="215">
        <f t="shared" ref="Q21" si="28">P21+12+4</f>
        <v>46153</v>
      </c>
      <c r="R21" s="215">
        <f t="shared" ref="R21" si="29">Q21+3+2</f>
        <v>46158</v>
      </c>
      <c r="S21" s="215">
        <f t="shared" ref="S21" si="30">R21+30</f>
        <v>46188</v>
      </c>
      <c r="T21" s="215">
        <f t="shared" ref="T21" si="31">S21+15+6</f>
        <v>46209</v>
      </c>
      <c r="U21" s="216">
        <f t="shared" ref="U21" si="32">T21+12+4</f>
        <v>46225</v>
      </c>
      <c r="V21" s="215">
        <f t="shared" ref="V21" si="33">U21+15+6</f>
        <v>46246</v>
      </c>
      <c r="W21" s="215">
        <f t="shared" ref="W21" si="34">V21+12+6</f>
        <v>46264</v>
      </c>
      <c r="X21" s="215">
        <f t="shared" ref="X21" si="35">W21+15</f>
        <v>46279</v>
      </c>
      <c r="Y21" s="215">
        <f t="shared" ref="Y21" si="36">X21+6</f>
        <v>46285</v>
      </c>
      <c r="Z21" s="214">
        <f t="shared" ref="Z21" si="37">Y21+12+4</f>
        <v>46301</v>
      </c>
      <c r="AA21" s="221"/>
      <c r="AB21" s="215">
        <f t="shared" ref="AB21" si="38">Z21+2</f>
        <v>46303</v>
      </c>
    </row>
    <row r="22" spans="3:30" ht="13.4" customHeight="1">
      <c r="C22" s="383"/>
      <c r="D22" s="388"/>
      <c r="E22" s="389"/>
      <c r="F22" s="395"/>
      <c r="G22" s="396"/>
      <c r="H22" s="398"/>
      <c r="I22" s="398"/>
      <c r="J22" s="400"/>
      <c r="K22" s="398"/>
      <c r="L22" s="222" t="s">
        <v>49</v>
      </c>
      <c r="M22" s="222"/>
      <c r="N22" s="222"/>
      <c r="O22" s="222"/>
      <c r="P22" s="222"/>
      <c r="Q22" s="222"/>
      <c r="R22" s="222"/>
      <c r="S22" s="222"/>
      <c r="T22" s="222"/>
      <c r="U22" s="222"/>
      <c r="V22" s="222"/>
      <c r="W22" s="222"/>
      <c r="X22" s="222"/>
      <c r="Y22" s="222"/>
      <c r="Z22" s="222"/>
      <c r="AA22" s="222"/>
      <c r="AB22" s="222"/>
    </row>
    <row r="23" spans="3:30" ht="21.65" customHeight="1">
      <c r="C23" s="382">
        <v>4</v>
      </c>
      <c r="D23" s="386" t="s">
        <v>149</v>
      </c>
      <c r="E23" s="387"/>
      <c r="F23" s="393"/>
      <c r="G23" s="394"/>
      <c r="H23" s="397">
        <v>34</v>
      </c>
      <c r="I23" s="397" t="s">
        <v>45</v>
      </c>
      <c r="J23" s="399">
        <v>4</v>
      </c>
      <c r="K23" s="397" t="s">
        <v>148</v>
      </c>
      <c r="L23" s="219" t="s">
        <v>47</v>
      </c>
      <c r="M23" s="220"/>
      <c r="N23" s="215">
        <v>46099</v>
      </c>
      <c r="O23" s="215">
        <f t="shared" ref="O23" si="39">N23+15+2</f>
        <v>46116</v>
      </c>
      <c r="P23" s="215">
        <f t="shared" ref="P23" si="40">O23+15+6</f>
        <v>46137</v>
      </c>
      <c r="Q23" s="215">
        <f t="shared" ref="Q23" si="41">P23+12+4</f>
        <v>46153</v>
      </c>
      <c r="R23" s="215">
        <f t="shared" ref="R23" si="42">Q23+3+2</f>
        <v>46158</v>
      </c>
      <c r="S23" s="215">
        <f t="shared" ref="S23" si="43">R23+30</f>
        <v>46188</v>
      </c>
      <c r="T23" s="215">
        <f t="shared" ref="T23" si="44">S23+15+6</f>
        <v>46209</v>
      </c>
      <c r="U23" s="216">
        <f t="shared" ref="U23" si="45">T23+12+4</f>
        <v>46225</v>
      </c>
      <c r="V23" s="215">
        <f t="shared" ref="V23" si="46">U23+15+6</f>
        <v>46246</v>
      </c>
      <c r="W23" s="215">
        <f t="shared" ref="W23" si="47">V23+12+6</f>
        <v>46264</v>
      </c>
      <c r="X23" s="215">
        <f t="shared" ref="X23" si="48">W23+15</f>
        <v>46279</v>
      </c>
      <c r="Y23" s="215">
        <f t="shared" ref="Y23" si="49">X23+6</f>
        <v>46285</v>
      </c>
      <c r="Z23" s="214">
        <f t="shared" ref="Z23" si="50">Y23+12+4</f>
        <v>46301</v>
      </c>
      <c r="AA23" s="221"/>
      <c r="AB23" s="215">
        <f t="shared" ref="AB23" si="51">Z23+2</f>
        <v>46303</v>
      </c>
    </row>
    <row r="24" spans="3:30" ht="34.5" customHeight="1">
      <c r="C24" s="383"/>
      <c r="D24" s="388"/>
      <c r="E24" s="389"/>
      <c r="F24" s="395"/>
      <c r="G24" s="396"/>
      <c r="H24" s="398"/>
      <c r="I24" s="398"/>
      <c r="J24" s="400"/>
      <c r="K24" s="398"/>
      <c r="L24" s="222" t="s">
        <v>49</v>
      </c>
      <c r="M24" s="222"/>
      <c r="N24" s="222"/>
      <c r="O24" s="222"/>
      <c r="P24" s="222"/>
      <c r="Q24" s="222"/>
      <c r="R24" s="222"/>
      <c r="S24" s="222"/>
      <c r="T24" s="222"/>
      <c r="U24" s="222"/>
      <c r="V24" s="222"/>
      <c r="W24" s="222"/>
      <c r="X24" s="222"/>
      <c r="Y24" s="222"/>
      <c r="Z24" s="222"/>
      <c r="AA24" s="222"/>
      <c r="AB24" s="222"/>
    </row>
    <row r="25" spans="3:30" ht="42.75" customHeight="1">
      <c r="C25" s="382">
        <v>5</v>
      </c>
      <c r="D25" s="386" t="s">
        <v>160</v>
      </c>
      <c r="E25" s="387"/>
      <c r="F25" s="393"/>
      <c r="G25" s="394"/>
      <c r="H25" s="397">
        <v>34</v>
      </c>
      <c r="I25" s="397" t="s">
        <v>45</v>
      </c>
      <c r="J25" s="399">
        <v>4</v>
      </c>
      <c r="K25" s="397" t="s">
        <v>148</v>
      </c>
      <c r="L25" s="219" t="s">
        <v>47</v>
      </c>
      <c r="M25" s="220"/>
      <c r="N25" s="215">
        <v>46100</v>
      </c>
      <c r="O25" s="215">
        <f t="shared" ref="O25" si="52">N25+15+2</f>
        <v>46117</v>
      </c>
      <c r="P25" s="215">
        <f t="shared" ref="P25" si="53">O25+15+6</f>
        <v>46138</v>
      </c>
      <c r="Q25" s="215">
        <f t="shared" ref="Q25" si="54">P25+12+4</f>
        <v>46154</v>
      </c>
      <c r="R25" s="215">
        <f t="shared" ref="R25" si="55">Q25+3+2</f>
        <v>46159</v>
      </c>
      <c r="S25" s="215">
        <f t="shared" ref="S25" si="56">R25+30</f>
        <v>46189</v>
      </c>
      <c r="T25" s="215">
        <f t="shared" ref="T25" si="57">S25+15+6</f>
        <v>46210</v>
      </c>
      <c r="U25" s="216">
        <f t="shared" ref="U25" si="58">T25+12+4</f>
        <v>46226</v>
      </c>
      <c r="V25" s="215">
        <f t="shared" ref="V25" si="59">U25+15+6</f>
        <v>46247</v>
      </c>
      <c r="W25" s="215">
        <f t="shared" ref="W25" si="60">V25+12+6</f>
        <v>46265</v>
      </c>
      <c r="X25" s="215">
        <f t="shared" ref="X25" si="61">W25+15</f>
        <v>46280</v>
      </c>
      <c r="Y25" s="215">
        <f t="shared" ref="Y25" si="62">X25+6</f>
        <v>46286</v>
      </c>
      <c r="Z25" s="214">
        <f t="shared" ref="Z25" si="63">Y25+12+4</f>
        <v>46302</v>
      </c>
      <c r="AA25" s="221"/>
      <c r="AB25" s="215">
        <f t="shared" ref="AB25" si="64">Z25+2</f>
        <v>46304</v>
      </c>
    </row>
    <row r="26" spans="3:30" ht="15.65" customHeight="1">
      <c r="C26" s="383"/>
      <c r="D26" s="388"/>
      <c r="E26" s="389"/>
      <c r="F26" s="395"/>
      <c r="G26" s="396"/>
      <c r="H26" s="398"/>
      <c r="I26" s="398"/>
      <c r="J26" s="400"/>
      <c r="K26" s="398"/>
      <c r="L26" s="222" t="s">
        <v>49</v>
      </c>
      <c r="M26" s="222"/>
      <c r="N26" s="222"/>
      <c r="O26" s="222"/>
      <c r="P26" s="222"/>
      <c r="Q26" s="222"/>
      <c r="R26" s="222"/>
      <c r="S26" s="222"/>
      <c r="T26" s="222"/>
      <c r="U26" s="222"/>
      <c r="V26" s="222"/>
      <c r="W26" s="222"/>
      <c r="X26" s="222"/>
      <c r="Y26" s="222"/>
      <c r="Z26" s="222"/>
      <c r="AA26" s="222"/>
      <c r="AB26" s="222"/>
    </row>
    <row r="27" spans="3:30" ht="15" customHeight="1">
      <c r="C27" s="382">
        <v>6</v>
      </c>
      <c r="D27" s="386" t="s">
        <v>161</v>
      </c>
      <c r="E27" s="387"/>
      <c r="F27" s="393"/>
      <c r="G27" s="394"/>
      <c r="H27" s="397">
        <v>34</v>
      </c>
      <c r="I27" s="397" t="s">
        <v>45</v>
      </c>
      <c r="J27" s="399">
        <v>9</v>
      </c>
      <c r="K27" s="397" t="s">
        <v>148</v>
      </c>
      <c r="L27" s="219" t="s">
        <v>47</v>
      </c>
      <c r="M27" s="220"/>
      <c r="N27" s="215">
        <v>46100</v>
      </c>
      <c r="O27" s="215">
        <f t="shared" ref="O27" si="65">N27+15+2</f>
        <v>46117</v>
      </c>
      <c r="P27" s="215">
        <f t="shared" ref="P27" si="66">O27+15+6</f>
        <v>46138</v>
      </c>
      <c r="Q27" s="215">
        <f t="shared" ref="Q27" si="67">P27+12+4</f>
        <v>46154</v>
      </c>
      <c r="R27" s="215">
        <f t="shared" ref="R27" si="68">Q27+3+2</f>
        <v>46159</v>
      </c>
      <c r="S27" s="215">
        <f t="shared" ref="S27" si="69">R27+30</f>
        <v>46189</v>
      </c>
      <c r="T27" s="215">
        <f t="shared" ref="T27" si="70">S27+15+6</f>
        <v>46210</v>
      </c>
      <c r="U27" s="216">
        <f t="shared" ref="U27" si="71">T27+12+4</f>
        <v>46226</v>
      </c>
      <c r="V27" s="215">
        <f t="shared" ref="V27" si="72">U27+15+6</f>
        <v>46247</v>
      </c>
      <c r="W27" s="215">
        <f t="shared" ref="W27" si="73">V27+12+6</f>
        <v>46265</v>
      </c>
      <c r="X27" s="215">
        <f t="shared" ref="X27" si="74">W27+15</f>
        <v>46280</v>
      </c>
      <c r="Y27" s="215">
        <f t="shared" ref="Y27" si="75">X27+6</f>
        <v>46286</v>
      </c>
      <c r="Z27" s="214">
        <f t="shared" ref="Z27" si="76">Y27+12+4</f>
        <v>46302</v>
      </c>
      <c r="AA27" s="221"/>
      <c r="AB27" s="215">
        <f t="shared" ref="AB27" si="77">Z27+2</f>
        <v>46304</v>
      </c>
    </row>
    <row r="28" spans="3:30" ht="72" customHeight="1">
      <c r="C28" s="383"/>
      <c r="D28" s="388"/>
      <c r="E28" s="389"/>
      <c r="F28" s="395"/>
      <c r="G28" s="396"/>
      <c r="H28" s="398"/>
      <c r="I28" s="398"/>
      <c r="J28" s="400"/>
      <c r="K28" s="398"/>
      <c r="L28" s="222" t="s">
        <v>49</v>
      </c>
      <c r="M28" s="222"/>
      <c r="N28" s="222"/>
      <c r="O28" s="222"/>
      <c r="P28" s="222"/>
      <c r="Q28" s="222"/>
      <c r="R28" s="222"/>
      <c r="S28" s="222"/>
      <c r="T28" s="222"/>
      <c r="U28" s="222"/>
      <c r="V28" s="222"/>
      <c r="W28" s="222"/>
      <c r="X28" s="222"/>
      <c r="Y28" s="222"/>
      <c r="Z28" s="222"/>
      <c r="AA28" s="222"/>
      <c r="AB28" s="222"/>
    </row>
    <row r="29" spans="3:30" ht="29.15" customHeight="1">
      <c r="C29" s="168"/>
      <c r="D29" s="384" t="s">
        <v>50</v>
      </c>
      <c r="E29" s="384"/>
      <c r="F29" s="385"/>
      <c r="G29" s="385"/>
      <c r="H29" s="166"/>
      <c r="I29" s="166"/>
      <c r="J29" s="166"/>
      <c r="K29" s="166"/>
      <c r="L29" s="166"/>
      <c r="M29" s="166"/>
      <c r="N29" s="166"/>
      <c r="O29" s="166"/>
      <c r="P29" s="166"/>
      <c r="Q29" s="166"/>
      <c r="R29" s="166"/>
      <c r="S29" s="166"/>
      <c r="T29" s="166"/>
      <c r="U29" s="167"/>
      <c r="V29" s="166"/>
      <c r="W29" s="166"/>
      <c r="X29" s="166"/>
      <c r="Y29" s="166"/>
      <c r="Z29" s="166"/>
      <c r="AA29" s="166"/>
      <c r="AB29" s="166"/>
    </row>
    <row r="30" spans="3:30" ht="15" customHeight="1" thickBot="1">
      <c r="C30" s="169"/>
      <c r="D30" s="170"/>
      <c r="E30" s="170"/>
      <c r="F30" s="171"/>
      <c r="G30" s="171"/>
      <c r="H30" s="172"/>
      <c r="I30" s="172"/>
      <c r="J30" s="172"/>
      <c r="K30" s="172"/>
      <c r="L30" s="172"/>
      <c r="M30" s="172"/>
      <c r="N30" s="172"/>
      <c r="O30" s="172"/>
      <c r="P30" s="172"/>
      <c r="Q30" s="172"/>
      <c r="R30" s="172"/>
      <c r="S30" s="172"/>
      <c r="T30" s="172"/>
      <c r="U30" s="173"/>
      <c r="V30" s="172"/>
      <c r="W30" s="172"/>
      <c r="X30" s="172"/>
      <c r="Y30" s="172"/>
      <c r="Z30" s="172"/>
      <c r="AA30" s="172"/>
      <c r="AB30" s="172"/>
      <c r="AC30" s="66"/>
      <c r="AD30" s="66"/>
    </row>
    <row r="31" spans="3:30" ht="15" customHeight="1" thickBot="1">
      <c r="C31" s="169"/>
      <c r="D31" s="349" t="s">
        <v>51</v>
      </c>
      <c r="E31" s="350"/>
      <c r="F31" s="350"/>
      <c r="G31" s="350"/>
      <c r="H31" s="351"/>
      <c r="I31" s="172"/>
      <c r="J31" s="172"/>
      <c r="K31" s="172"/>
      <c r="L31" s="172"/>
      <c r="M31" s="172"/>
      <c r="N31" s="172"/>
      <c r="O31" s="172"/>
      <c r="P31" s="172"/>
      <c r="Q31" s="172"/>
      <c r="R31" s="172"/>
      <c r="S31" s="172"/>
      <c r="T31" s="172"/>
      <c r="U31" s="173"/>
      <c r="V31" s="172"/>
      <c r="W31" s="172"/>
      <c r="X31" s="172"/>
      <c r="Y31" s="172"/>
      <c r="Z31" s="172"/>
      <c r="AA31" s="172"/>
      <c r="AB31" s="172"/>
      <c r="AC31" s="66"/>
      <c r="AD31" s="66"/>
    </row>
    <row r="32" spans="3:30" ht="15" customHeight="1" thickBot="1">
      <c r="C32" s="169"/>
      <c r="D32" s="77" t="s">
        <v>52</v>
      </c>
      <c r="E32" s="352" t="s">
        <v>7</v>
      </c>
      <c r="F32" s="353"/>
      <c r="G32" s="353"/>
      <c r="H32" s="354"/>
      <c r="I32" s="172"/>
      <c r="J32" s="172"/>
      <c r="K32" s="172"/>
      <c r="L32" s="172"/>
      <c r="M32" s="172"/>
      <c r="N32" s="172"/>
      <c r="O32" s="172"/>
      <c r="P32" s="172"/>
      <c r="Q32" s="172"/>
      <c r="R32" s="172"/>
      <c r="S32" s="172"/>
      <c r="T32" s="172"/>
      <c r="U32" s="173"/>
      <c r="V32" s="172"/>
      <c r="W32" s="172"/>
      <c r="X32" s="172"/>
      <c r="Y32" s="172"/>
      <c r="Z32" s="172"/>
      <c r="AA32" s="172"/>
      <c r="AB32" s="172"/>
      <c r="AC32" s="66"/>
      <c r="AD32" s="66"/>
    </row>
    <row r="33" spans="3:21" ht="9" customHeight="1" thickBot="1">
      <c r="C33" s="62"/>
      <c r="D33" s="63"/>
      <c r="E33" s="63"/>
      <c r="F33" s="63"/>
      <c r="G33" s="63"/>
    </row>
    <row r="34" spans="3:21" ht="16" thickBot="1">
      <c r="C34" s="347" t="s">
        <v>53</v>
      </c>
      <c r="D34" s="364"/>
      <c r="E34" s="404" t="s">
        <v>54</v>
      </c>
      <c r="F34" s="405"/>
      <c r="G34" s="405"/>
      <c r="H34" s="405"/>
      <c r="I34" s="406"/>
      <c r="J34" s="9"/>
      <c r="K34" s="407" t="s">
        <v>55</v>
      </c>
      <c r="L34" s="408"/>
      <c r="M34" s="409" t="s">
        <v>56</v>
      </c>
      <c r="N34" s="410"/>
      <c r="O34" s="411"/>
      <c r="P34" s="9"/>
      <c r="Q34" s="401" t="s">
        <v>19</v>
      </c>
      <c r="R34" s="402"/>
      <c r="S34" s="402"/>
      <c r="T34" s="402"/>
      <c r="U34" s="403"/>
    </row>
    <row r="35" spans="3:21" ht="20.25" customHeight="1" thickBot="1">
      <c r="C35" s="347" t="s">
        <v>57</v>
      </c>
      <c r="D35" s="364"/>
      <c r="E35" s="378" t="s">
        <v>68</v>
      </c>
      <c r="F35" s="379"/>
      <c r="G35" s="373" t="s">
        <v>69</v>
      </c>
      <c r="H35" s="374"/>
      <c r="I35" s="375"/>
      <c r="J35" s="9"/>
      <c r="K35" s="376">
        <v>1</v>
      </c>
      <c r="L35" s="377"/>
      <c r="M35" s="370" t="s">
        <v>59</v>
      </c>
      <c r="N35" s="371"/>
      <c r="O35" s="372"/>
      <c r="P35" s="9"/>
      <c r="Q35" s="80" t="s">
        <v>45</v>
      </c>
      <c r="R35" s="370" t="s">
        <v>60</v>
      </c>
      <c r="S35" s="371"/>
      <c r="T35" s="371"/>
      <c r="U35" s="372"/>
    </row>
    <row r="36" spans="3:21" ht="10.5" customHeight="1" thickBot="1">
      <c r="C36" s="347" t="s">
        <v>61</v>
      </c>
      <c r="D36" s="364"/>
      <c r="E36" s="333" t="s">
        <v>74</v>
      </c>
      <c r="F36" s="334"/>
      <c r="G36" s="365" t="s">
        <v>75</v>
      </c>
      <c r="H36" s="366"/>
      <c r="I36" s="367"/>
      <c r="J36" s="9"/>
      <c r="K36" s="368">
        <v>2</v>
      </c>
      <c r="L36" s="369"/>
      <c r="M36" s="370" t="s">
        <v>64</v>
      </c>
      <c r="N36" s="371"/>
      <c r="O36" s="372"/>
      <c r="P36" s="9"/>
      <c r="Q36" s="83" t="s">
        <v>65</v>
      </c>
      <c r="R36" s="370" t="s">
        <v>66</v>
      </c>
      <c r="S36" s="371"/>
      <c r="T36" s="371"/>
      <c r="U36" s="372"/>
    </row>
    <row r="37" spans="3:21" ht="15.75" customHeight="1" thickBot="1">
      <c r="C37" s="347" t="s">
        <v>67</v>
      </c>
      <c r="D37" s="364"/>
      <c r="E37" s="380" t="s">
        <v>78</v>
      </c>
      <c r="F37" s="381"/>
      <c r="G37" s="390" t="s">
        <v>79</v>
      </c>
      <c r="H37" s="391"/>
      <c r="I37" s="392"/>
      <c r="J37" s="9"/>
      <c r="K37" s="368">
        <v>3</v>
      </c>
      <c r="L37" s="369"/>
      <c r="M37" s="370" t="s">
        <v>70</v>
      </c>
      <c r="N37" s="371"/>
      <c r="O37" s="372"/>
      <c r="P37" s="9"/>
      <c r="Q37" s="86" t="s">
        <v>71</v>
      </c>
      <c r="R37" s="360" t="s">
        <v>72</v>
      </c>
      <c r="S37" s="361"/>
      <c r="T37" s="361"/>
      <c r="U37" s="362"/>
    </row>
    <row r="38" spans="3:21" ht="15.75" customHeight="1" thickBot="1">
      <c r="C38" s="347" t="s">
        <v>73</v>
      </c>
      <c r="D38" s="347"/>
      <c r="E38" s="87" t="s">
        <v>100</v>
      </c>
      <c r="F38" s="88"/>
      <c r="G38" s="355" t="s">
        <v>101</v>
      </c>
      <c r="H38" s="356"/>
      <c r="I38" s="357"/>
      <c r="J38" s="9"/>
      <c r="K38" s="358">
        <v>4</v>
      </c>
      <c r="L38" s="359"/>
      <c r="M38" s="360" t="s">
        <v>76</v>
      </c>
      <c r="N38" s="361"/>
      <c r="O38" s="362"/>
      <c r="P38" s="9"/>
      <c r="Q38" s="9"/>
      <c r="R38" s="9"/>
      <c r="S38" s="9"/>
      <c r="T38" s="9"/>
      <c r="U38" s="9"/>
    </row>
    <row r="39" spans="3:21" ht="22.5">
      <c r="C39" s="347" t="s">
        <v>102</v>
      </c>
      <c r="D39" s="347"/>
      <c r="E39" s="89"/>
      <c r="F39" s="90"/>
      <c r="G39" s="363"/>
      <c r="H39" s="363"/>
      <c r="I39" s="363"/>
      <c r="J39" s="9"/>
      <c r="K39" s="9"/>
      <c r="L39" s="9"/>
      <c r="M39" s="9"/>
      <c r="N39" s="9"/>
      <c r="O39" s="9"/>
      <c r="P39" s="9"/>
      <c r="Q39" s="9"/>
      <c r="R39" s="9"/>
      <c r="S39" s="348" t="s">
        <v>181</v>
      </c>
      <c r="T39" s="348"/>
      <c r="U39" s="348"/>
    </row>
    <row r="40" spans="3:21" ht="9.75" customHeight="1">
      <c r="C40" s="347" t="s">
        <v>80</v>
      </c>
      <c r="D40" s="347"/>
      <c r="E40" s="347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</row>
    <row r="41" spans="3:21" ht="22.5">
      <c r="C41" s="91" t="s">
        <v>81</v>
      </c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332" t="s">
        <v>83</v>
      </c>
      <c r="P41" s="332"/>
      <c r="Q41" s="332"/>
      <c r="R41" s="332"/>
      <c r="S41" s="332"/>
    </row>
    <row r="42" spans="3:21" ht="15.5">
      <c r="C42" s="91" t="s">
        <v>82</v>
      </c>
      <c r="D42" s="9"/>
      <c r="E42" s="9"/>
      <c r="F42" s="9"/>
      <c r="G42" s="9"/>
      <c r="H42" s="9"/>
      <c r="I42" s="9"/>
      <c r="J42" s="9"/>
      <c r="K42" s="92"/>
      <c r="L42" s="92"/>
      <c r="M42" s="92"/>
      <c r="N42" s="92"/>
      <c r="O42" s="92"/>
      <c r="P42" s="92"/>
      <c r="Q42" s="92"/>
      <c r="R42" s="93"/>
      <c r="S42" s="93"/>
      <c r="T42" s="93"/>
      <c r="U42" s="9"/>
    </row>
    <row r="43" spans="3:21" ht="57.75" customHeight="1"/>
    <row r="44" spans="3:21" ht="47.25" customHeight="1"/>
    <row r="46" spans="3:21" ht="22.5">
      <c r="O46" s="61"/>
      <c r="P46" s="61"/>
      <c r="Q46" s="61"/>
      <c r="R46" s="61"/>
      <c r="S46" s="61"/>
    </row>
    <row r="47" spans="3:21" ht="22.5">
      <c r="O47" s="61"/>
      <c r="P47" s="61"/>
      <c r="Q47" s="61"/>
      <c r="R47" s="61"/>
      <c r="S47" s="61"/>
    </row>
    <row r="48" spans="3:21" ht="22.5">
      <c r="O48" s="61"/>
      <c r="P48" s="61"/>
      <c r="Q48" s="61"/>
      <c r="R48" s="61"/>
      <c r="S48" s="61"/>
    </row>
    <row r="49" spans="15:19" ht="22.5">
      <c r="O49" s="61"/>
      <c r="P49" s="61"/>
      <c r="Q49" s="61"/>
      <c r="R49" s="61"/>
      <c r="S49" s="61"/>
    </row>
    <row r="50" spans="15:19" ht="22.5">
      <c r="O50" s="61"/>
      <c r="P50" s="61"/>
      <c r="Q50" s="61"/>
      <c r="R50" s="61"/>
      <c r="S50" s="61"/>
    </row>
    <row r="51" spans="15:19" ht="22.5">
      <c r="O51" s="343" t="s">
        <v>84</v>
      </c>
      <c r="P51" s="343"/>
      <c r="Q51" s="343"/>
      <c r="R51" s="343"/>
      <c r="S51" s="343"/>
    </row>
  </sheetData>
  <mergeCells count="96">
    <mergeCell ref="E5:P5"/>
    <mergeCell ref="E6:P6"/>
    <mergeCell ref="E7:P7"/>
    <mergeCell ref="E9:N9"/>
    <mergeCell ref="Y14:AB14"/>
    <mergeCell ref="N11:V12"/>
    <mergeCell ref="C14:K14"/>
    <mergeCell ref="L14:L16"/>
    <mergeCell ref="M14:Q14"/>
    <mergeCell ref="R14:X14"/>
    <mergeCell ref="M15:M16"/>
    <mergeCell ref="K21:K22"/>
    <mergeCell ref="F19:G20"/>
    <mergeCell ref="C15:C16"/>
    <mergeCell ref="H15:H16"/>
    <mergeCell ref="I15:I16"/>
    <mergeCell ref="J15:J16"/>
    <mergeCell ref="K15:K16"/>
    <mergeCell ref="D15:E16"/>
    <mergeCell ref="F15:G16"/>
    <mergeCell ref="J27:J28"/>
    <mergeCell ref="H23:H24"/>
    <mergeCell ref="F21:G22"/>
    <mergeCell ref="F17:G18"/>
    <mergeCell ref="H21:H22"/>
    <mergeCell ref="I21:I22"/>
    <mergeCell ref="J21:J22"/>
    <mergeCell ref="K17:K18"/>
    <mergeCell ref="H19:H20"/>
    <mergeCell ref="I19:I20"/>
    <mergeCell ref="J19:J20"/>
    <mergeCell ref="K19:K20"/>
    <mergeCell ref="H17:H18"/>
    <mergeCell ref="I17:I18"/>
    <mergeCell ref="J17:J18"/>
    <mergeCell ref="Q34:U34"/>
    <mergeCell ref="C34:D34"/>
    <mergeCell ref="E34:I34"/>
    <mergeCell ref="K34:L34"/>
    <mergeCell ref="M34:O34"/>
    <mergeCell ref="J23:J24"/>
    <mergeCell ref="K27:K28"/>
    <mergeCell ref="C27:C28"/>
    <mergeCell ref="C19:C20"/>
    <mergeCell ref="C21:C22"/>
    <mergeCell ref="J25:J26"/>
    <mergeCell ref="K25:K26"/>
    <mergeCell ref="I25:I26"/>
    <mergeCell ref="D19:E20"/>
    <mergeCell ref="D21:E22"/>
    <mergeCell ref="D27:E28"/>
    <mergeCell ref="I23:I24"/>
    <mergeCell ref="F27:G28"/>
    <mergeCell ref="F23:G24"/>
    <mergeCell ref="K23:K24"/>
    <mergeCell ref="H27:H28"/>
    <mergeCell ref="C17:C18"/>
    <mergeCell ref="D29:E29"/>
    <mergeCell ref="F29:G29"/>
    <mergeCell ref="D23:E24"/>
    <mergeCell ref="G37:I37"/>
    <mergeCell ref="D25:E26"/>
    <mergeCell ref="F25:G26"/>
    <mergeCell ref="H25:H26"/>
    <mergeCell ref="C23:C24"/>
    <mergeCell ref="C25:C26"/>
    <mergeCell ref="D17:E18"/>
    <mergeCell ref="I27:I28"/>
    <mergeCell ref="K37:L37"/>
    <mergeCell ref="M37:O37"/>
    <mergeCell ref="R37:U37"/>
    <mergeCell ref="C35:D35"/>
    <mergeCell ref="G35:I35"/>
    <mergeCell ref="K35:L35"/>
    <mergeCell ref="M35:O35"/>
    <mergeCell ref="R35:U35"/>
    <mergeCell ref="E35:F35"/>
    <mergeCell ref="E37:F37"/>
    <mergeCell ref="R36:U36"/>
    <mergeCell ref="C37:D37"/>
    <mergeCell ref="O51:S51"/>
    <mergeCell ref="E10:M10"/>
    <mergeCell ref="C40:E40"/>
    <mergeCell ref="S39:U39"/>
    <mergeCell ref="D31:H31"/>
    <mergeCell ref="E32:H32"/>
    <mergeCell ref="C38:D38"/>
    <mergeCell ref="G38:I38"/>
    <mergeCell ref="K38:L38"/>
    <mergeCell ref="M38:O38"/>
    <mergeCell ref="C39:D39"/>
    <mergeCell ref="G39:I39"/>
    <mergeCell ref="C36:D36"/>
    <mergeCell ref="G36:I36"/>
    <mergeCell ref="K36:L36"/>
    <mergeCell ref="M36:O36"/>
  </mergeCells>
  <pageMargins left="0.15748031496063" right="0.15748031496063" top="0.27559055118110198" bottom="3.9370078740157501E-2" header="0.15748031496063" footer="0.15748031496063"/>
  <pageSetup paperSize="9" scale="3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DF253-7931-47A7-BF66-0A22F0581644}">
  <dimension ref="A3:ED64"/>
  <sheetViews>
    <sheetView tabSelected="1" view="pageBreakPreview" topLeftCell="J38" zoomScale="90" zoomScaleNormal="90" zoomScaleSheetLayoutView="90" workbookViewId="0">
      <selection activeCell="M41" sqref="M41"/>
    </sheetView>
  </sheetViews>
  <sheetFormatPr baseColWidth="10" defaultColWidth="11.453125" defaultRowHeight="14"/>
  <cols>
    <col min="1" max="1" width="0.1796875" style="57" customWidth="1"/>
    <col min="2" max="2" width="6.7265625" style="57" customWidth="1"/>
    <col min="3" max="3" width="40.26953125" style="57" customWidth="1"/>
    <col min="4" max="4" width="18" style="57" customWidth="1"/>
    <col min="5" max="5" width="10.26953125" style="57" customWidth="1"/>
    <col min="6" max="6" width="18.81640625" style="57" customWidth="1"/>
    <col min="7" max="7" width="12.453125" style="57" customWidth="1"/>
    <col min="8" max="8" width="13.453125" style="57" customWidth="1"/>
    <col min="9" max="9" width="17.453125" style="57" customWidth="1"/>
    <col min="10" max="10" width="18.7265625" style="57" customWidth="1"/>
    <col min="11" max="11" width="14.81640625" style="57" customWidth="1"/>
    <col min="12" max="14" width="11.81640625" style="57" customWidth="1"/>
    <col min="15" max="15" width="12.453125" style="57" customWidth="1"/>
    <col min="16" max="16" width="12.453125" style="66" customWidth="1"/>
    <col min="17" max="17" width="11.1796875" style="57" customWidth="1"/>
    <col min="18" max="18" width="11.453125" style="57" customWidth="1"/>
    <col min="19" max="19" width="9.81640625" style="57" customWidth="1"/>
    <col min="20" max="20" width="11.81640625" style="57" customWidth="1"/>
    <col min="21" max="21" width="13.453125" style="57" customWidth="1"/>
    <col min="22" max="22" width="11" style="57" customWidth="1"/>
    <col min="23" max="23" width="12.1796875" style="57" customWidth="1"/>
    <col min="24" max="24" width="13.7265625" style="57" customWidth="1"/>
    <col min="25" max="16384" width="11.453125" style="57"/>
  </cols>
  <sheetData>
    <row r="3" spans="2:32">
      <c r="C3" s="253"/>
      <c r="D3" s="253"/>
      <c r="E3" s="253"/>
      <c r="F3" s="253"/>
      <c r="G3" s="253"/>
      <c r="H3" s="253"/>
      <c r="K3" s="253"/>
      <c r="L3" s="254" t="s">
        <v>0</v>
      </c>
      <c r="M3" s="253"/>
      <c r="N3" s="253"/>
      <c r="O3" s="253"/>
      <c r="P3" s="255"/>
      <c r="Q3" s="253"/>
      <c r="R3" s="253"/>
      <c r="S3" s="253"/>
      <c r="T3" s="253"/>
      <c r="U3" s="253"/>
      <c r="V3" s="253"/>
      <c r="W3" s="253"/>
      <c r="X3" s="253"/>
    </row>
    <row r="4" spans="2:32"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149"/>
      <c r="Q4" s="65"/>
      <c r="R4" s="65"/>
      <c r="S4" s="65"/>
      <c r="T4" s="65"/>
      <c r="U4" s="65"/>
      <c r="V4" s="65"/>
      <c r="W4" s="65"/>
      <c r="X4" s="65"/>
    </row>
    <row r="5" spans="2:32" ht="35.5" customHeight="1">
      <c r="C5" s="256" t="s">
        <v>1</v>
      </c>
      <c r="D5" s="437" t="s">
        <v>112</v>
      </c>
      <c r="E5" s="438"/>
      <c r="F5" s="438"/>
      <c r="G5" s="438"/>
      <c r="H5" s="438"/>
      <c r="I5" s="438"/>
      <c r="J5" s="439"/>
      <c r="K5" s="60"/>
      <c r="O5" s="60"/>
      <c r="P5" s="68"/>
      <c r="Q5" s="60"/>
      <c r="R5" s="60"/>
      <c r="S5" s="60"/>
      <c r="T5" s="60"/>
      <c r="U5" s="60"/>
      <c r="V5" s="60"/>
      <c r="W5" s="60"/>
      <c r="X5" s="60"/>
    </row>
    <row r="6" spans="2:32" ht="27" customHeight="1">
      <c r="C6" s="256" t="s">
        <v>2</v>
      </c>
      <c r="D6" s="437">
        <v>2026</v>
      </c>
      <c r="E6" s="438"/>
      <c r="F6" s="438"/>
      <c r="G6" s="438"/>
      <c r="H6" s="438"/>
      <c r="I6" s="438"/>
      <c r="J6" s="439"/>
      <c r="K6" s="60"/>
      <c r="O6" s="60"/>
      <c r="P6" s="68"/>
      <c r="Q6" s="60"/>
      <c r="R6" s="60"/>
      <c r="S6" s="60"/>
      <c r="T6" s="60"/>
      <c r="U6" s="60"/>
      <c r="V6" s="60"/>
      <c r="W6" s="60"/>
      <c r="X6" s="60"/>
    </row>
    <row r="7" spans="2:32" ht="35.5" customHeight="1">
      <c r="C7" s="256" t="s">
        <v>3</v>
      </c>
      <c r="D7" s="437" t="s">
        <v>4</v>
      </c>
      <c r="E7" s="438"/>
      <c r="F7" s="438"/>
      <c r="G7" s="438"/>
      <c r="H7" s="438"/>
      <c r="I7" s="438"/>
      <c r="J7" s="439"/>
      <c r="K7" s="60"/>
      <c r="O7" s="60"/>
      <c r="P7" s="68"/>
      <c r="Q7" s="60"/>
      <c r="R7" s="60"/>
      <c r="S7" s="60"/>
      <c r="T7" s="60"/>
      <c r="U7" s="60"/>
      <c r="V7" s="60"/>
      <c r="W7" s="60"/>
      <c r="X7" s="60"/>
    </row>
    <row r="8" spans="2:32" ht="28">
      <c r="C8" s="256" t="s">
        <v>5</v>
      </c>
      <c r="D8" s="440" t="s">
        <v>85</v>
      </c>
      <c r="E8" s="441"/>
      <c r="F8" s="441"/>
      <c r="G8" s="441"/>
      <c r="H8" s="441"/>
      <c r="I8" s="441"/>
      <c r="J8" s="442"/>
      <c r="K8" s="60"/>
      <c r="O8" s="60"/>
      <c r="P8" s="68"/>
      <c r="Q8" s="60"/>
      <c r="R8" s="60"/>
      <c r="S8" s="60"/>
      <c r="T8" s="60"/>
      <c r="U8" s="60"/>
      <c r="V8" s="60"/>
      <c r="W8" s="60"/>
      <c r="X8" s="60"/>
    </row>
    <row r="9" spans="2:32" ht="29.15" customHeight="1">
      <c r="C9" s="256" t="s">
        <v>6</v>
      </c>
      <c r="D9" s="437" t="s">
        <v>7</v>
      </c>
      <c r="E9" s="438"/>
      <c r="F9" s="438"/>
      <c r="G9" s="438"/>
      <c r="H9" s="438"/>
      <c r="I9" s="438"/>
      <c r="J9" s="439"/>
      <c r="K9" s="60"/>
      <c r="O9" s="60"/>
      <c r="P9" s="68"/>
      <c r="Q9" s="60"/>
      <c r="R9" s="60"/>
      <c r="S9" s="60"/>
      <c r="T9" s="60"/>
      <c r="U9" s="60"/>
      <c r="V9" s="60"/>
      <c r="W9" s="60"/>
      <c r="X9" s="60"/>
    </row>
    <row r="10" spans="2:32">
      <c r="B10" s="66"/>
      <c r="C10" s="257"/>
      <c r="D10" s="257"/>
      <c r="E10" s="257"/>
      <c r="F10" s="257"/>
      <c r="G10" s="257"/>
      <c r="H10" s="257"/>
      <c r="I10" s="257"/>
      <c r="J10" s="257"/>
      <c r="K10" s="68"/>
      <c r="L10" s="66"/>
      <c r="M10" s="66"/>
      <c r="N10" s="66"/>
      <c r="O10" s="68"/>
      <c r="P10" s="68"/>
      <c r="Q10" s="68"/>
      <c r="R10" s="68"/>
      <c r="S10" s="68"/>
      <c r="T10" s="68"/>
      <c r="U10" s="68"/>
      <c r="V10" s="68"/>
      <c r="W10" s="68"/>
      <c r="X10" s="68"/>
    </row>
    <row r="11" spans="2:32" ht="33.75" customHeight="1">
      <c r="B11" s="443" t="s">
        <v>169</v>
      </c>
      <c r="C11" s="443"/>
      <c r="D11" s="443"/>
      <c r="E11" s="443"/>
      <c r="F11" s="443"/>
      <c r="G11" s="443"/>
      <c r="H11" s="443"/>
      <c r="I11" s="443"/>
      <c r="J11" s="443"/>
      <c r="K11" s="443"/>
      <c r="L11" s="443"/>
      <c r="M11" s="443"/>
      <c r="N11" s="443"/>
      <c r="O11" s="443"/>
      <c r="P11" s="443"/>
      <c r="Q11" s="443"/>
      <c r="R11" s="443"/>
      <c r="S11" s="443"/>
      <c r="T11" s="443"/>
      <c r="U11" s="443"/>
      <c r="V11" s="443"/>
      <c r="W11" s="443"/>
      <c r="X11" s="443"/>
      <c r="Y11" s="146"/>
      <c r="Z11" s="146"/>
      <c r="AA11" s="146"/>
      <c r="AB11" s="146"/>
      <c r="AC11" s="146"/>
      <c r="AD11" s="146"/>
      <c r="AE11" s="146"/>
      <c r="AF11" s="146"/>
    </row>
    <row r="12" spans="2:32">
      <c r="N12" s="60"/>
    </row>
    <row r="13" spans="2:32" ht="14.5" thickBot="1">
      <c r="C13" s="69"/>
    </row>
    <row r="14" spans="2:32" ht="30" customHeight="1" thickBot="1">
      <c r="B14" s="454" t="s">
        <v>9</v>
      </c>
      <c r="C14" s="455"/>
      <c r="D14" s="455"/>
      <c r="E14" s="455"/>
      <c r="F14" s="455"/>
      <c r="G14" s="455"/>
      <c r="H14" s="456"/>
      <c r="I14" s="457" t="s">
        <v>10</v>
      </c>
      <c r="J14" s="454" t="s">
        <v>86</v>
      </c>
      <c r="K14" s="455"/>
      <c r="L14" s="455"/>
      <c r="M14" s="456"/>
      <c r="N14" s="459" t="s">
        <v>12</v>
      </c>
      <c r="O14" s="460"/>
      <c r="P14" s="461"/>
      <c r="Q14" s="454" t="s">
        <v>13</v>
      </c>
      <c r="R14" s="455"/>
      <c r="S14" s="455"/>
      <c r="T14" s="455"/>
      <c r="U14" s="455"/>
      <c r="V14" s="456"/>
      <c r="W14" s="454" t="s">
        <v>14</v>
      </c>
      <c r="X14" s="456"/>
    </row>
    <row r="15" spans="2:32" ht="84" customHeight="1">
      <c r="B15" s="462" t="s">
        <v>15</v>
      </c>
      <c r="C15" s="444" t="s">
        <v>16</v>
      </c>
      <c r="D15" s="444" t="s">
        <v>17</v>
      </c>
      <c r="E15" s="258" t="s">
        <v>18</v>
      </c>
      <c r="F15" s="444" t="s">
        <v>19</v>
      </c>
      <c r="G15" s="444" t="s">
        <v>87</v>
      </c>
      <c r="H15" s="446" t="s">
        <v>21</v>
      </c>
      <c r="I15" s="458"/>
      <c r="J15" s="448" t="s">
        <v>88</v>
      </c>
      <c r="K15" s="259" t="s">
        <v>89</v>
      </c>
      <c r="L15" s="260" t="s">
        <v>90</v>
      </c>
      <c r="M15" s="261" t="s">
        <v>25</v>
      </c>
      <c r="N15" s="262" t="s">
        <v>91</v>
      </c>
      <c r="O15" s="263" t="s">
        <v>92</v>
      </c>
      <c r="P15" s="264" t="s">
        <v>28</v>
      </c>
      <c r="Q15" s="265" t="s">
        <v>93</v>
      </c>
      <c r="R15" s="260" t="s">
        <v>94</v>
      </c>
      <c r="S15" s="450" t="s">
        <v>95</v>
      </c>
      <c r="T15" s="260" t="s">
        <v>96</v>
      </c>
      <c r="U15" s="260" t="s">
        <v>97</v>
      </c>
      <c r="V15" s="261" t="s">
        <v>35</v>
      </c>
      <c r="W15" s="448" t="s">
        <v>36</v>
      </c>
      <c r="X15" s="452" t="s">
        <v>37</v>
      </c>
    </row>
    <row r="16" spans="2:32">
      <c r="B16" s="463"/>
      <c r="C16" s="445"/>
      <c r="D16" s="445"/>
      <c r="E16" s="266"/>
      <c r="F16" s="445"/>
      <c r="G16" s="445"/>
      <c r="H16" s="447"/>
      <c r="I16" s="458"/>
      <c r="J16" s="449"/>
      <c r="K16" s="267" t="s">
        <v>38</v>
      </c>
      <c r="L16" s="267" t="s">
        <v>39</v>
      </c>
      <c r="M16" s="268" t="s">
        <v>41</v>
      </c>
      <c r="N16" s="269" t="s">
        <v>98</v>
      </c>
      <c r="O16" s="270" t="s">
        <v>38</v>
      </c>
      <c r="P16" s="271" t="s">
        <v>41</v>
      </c>
      <c r="Q16" s="272" t="s">
        <v>99</v>
      </c>
      <c r="R16" s="273" t="s">
        <v>38</v>
      </c>
      <c r="S16" s="451"/>
      <c r="T16" s="274" t="s">
        <v>39</v>
      </c>
      <c r="U16" s="273" t="s">
        <v>39</v>
      </c>
      <c r="V16" s="275" t="s">
        <v>44</v>
      </c>
      <c r="W16" s="449"/>
      <c r="X16" s="453"/>
    </row>
    <row r="17" spans="1:134" ht="25.5" customHeight="1">
      <c r="B17" s="466">
        <v>1</v>
      </c>
      <c r="C17" s="468" t="s">
        <v>110</v>
      </c>
      <c r="D17" s="475"/>
      <c r="E17" s="472">
        <v>34</v>
      </c>
      <c r="F17" s="433" t="s">
        <v>45</v>
      </c>
      <c r="G17" s="435">
        <v>3</v>
      </c>
      <c r="H17" s="464" t="s">
        <v>100</v>
      </c>
      <c r="I17" s="276" t="s">
        <v>47</v>
      </c>
      <c r="J17" s="277">
        <v>46097</v>
      </c>
      <c r="K17" s="277">
        <f>+J17+7+9+2</f>
        <v>46115</v>
      </c>
      <c r="L17" s="277">
        <f>+K17+5+2</f>
        <v>46122</v>
      </c>
      <c r="M17" s="277">
        <f t="shared" ref="M17" si="0">+L17+15</f>
        <v>46137</v>
      </c>
      <c r="N17" s="277">
        <f>+M17+7</f>
        <v>46144</v>
      </c>
      <c r="O17" s="277">
        <f>+N17+7+9</f>
        <v>46160</v>
      </c>
      <c r="P17" s="278">
        <f t="shared" ref="P17" si="1">+O17+15</f>
        <v>46175</v>
      </c>
      <c r="Q17" s="277">
        <f>+P17+7</f>
        <v>46182</v>
      </c>
      <c r="R17" s="277">
        <f>+Q17+7+11</f>
        <v>46200</v>
      </c>
      <c r="S17" s="279"/>
      <c r="T17" s="277">
        <f t="shared" ref="T17" si="2">+R17+3</f>
        <v>46203</v>
      </c>
      <c r="U17" s="277">
        <f>+T17+3+2</f>
        <v>46208</v>
      </c>
      <c r="V17" s="277">
        <f t="shared" ref="V17" si="3">+U17+5</f>
        <v>46213</v>
      </c>
      <c r="W17" s="277">
        <f t="shared" ref="W17" si="4">+V17+7</f>
        <v>46220</v>
      </c>
      <c r="X17" s="277">
        <f t="shared" ref="X17" si="5">+W17+10</f>
        <v>46230</v>
      </c>
    </row>
    <row r="18" spans="1:134" ht="22.5" customHeight="1">
      <c r="B18" s="467"/>
      <c r="C18" s="469"/>
      <c r="D18" s="476"/>
      <c r="E18" s="473"/>
      <c r="F18" s="434"/>
      <c r="G18" s="436"/>
      <c r="H18" s="474"/>
      <c r="I18" s="280" t="s">
        <v>49</v>
      </c>
      <c r="J18" s="281"/>
      <c r="K18" s="281"/>
      <c r="L18" s="281"/>
      <c r="M18" s="281"/>
      <c r="N18" s="281"/>
      <c r="O18" s="281"/>
      <c r="P18" s="282"/>
      <c r="Q18" s="281"/>
      <c r="R18" s="281"/>
      <c r="S18" s="283"/>
      <c r="T18" s="281"/>
      <c r="U18" s="281"/>
      <c r="V18" s="281"/>
      <c r="W18" s="281"/>
      <c r="X18" s="281"/>
    </row>
    <row r="19" spans="1:134" ht="24.75" customHeight="1">
      <c r="B19" s="466">
        <v>2</v>
      </c>
      <c r="C19" s="468" t="s">
        <v>103</v>
      </c>
      <c r="D19" s="470"/>
      <c r="E19" s="472">
        <v>34</v>
      </c>
      <c r="F19" s="433" t="s">
        <v>45</v>
      </c>
      <c r="G19" s="435">
        <v>5</v>
      </c>
      <c r="H19" s="464" t="s">
        <v>100</v>
      </c>
      <c r="I19" s="276" t="s">
        <v>47</v>
      </c>
      <c r="J19" s="277">
        <v>46097</v>
      </c>
      <c r="K19" s="277">
        <f>+J19+7+9+2</f>
        <v>46115</v>
      </c>
      <c r="L19" s="277">
        <f>+K19+5+2</f>
        <v>46122</v>
      </c>
      <c r="M19" s="277">
        <f t="shared" ref="M19" si="6">+L19+15</f>
        <v>46137</v>
      </c>
      <c r="N19" s="277">
        <f>+M19+7</f>
        <v>46144</v>
      </c>
      <c r="O19" s="277">
        <f>+N19+7+9</f>
        <v>46160</v>
      </c>
      <c r="P19" s="278">
        <f t="shared" ref="P19" si="7">+O19+15</f>
        <v>46175</v>
      </c>
      <c r="Q19" s="277">
        <f>+P19+7</f>
        <v>46182</v>
      </c>
      <c r="R19" s="277">
        <f>+Q19+7+11</f>
        <v>46200</v>
      </c>
      <c r="S19" s="279"/>
      <c r="T19" s="277">
        <f t="shared" ref="T19" si="8">+R19+3</f>
        <v>46203</v>
      </c>
      <c r="U19" s="277">
        <f>+T19+3+2</f>
        <v>46208</v>
      </c>
      <c r="V19" s="277">
        <f t="shared" ref="V19" si="9">+U19+5</f>
        <v>46213</v>
      </c>
      <c r="W19" s="277">
        <f t="shared" ref="W19" si="10">+V19+7</f>
        <v>46220</v>
      </c>
      <c r="X19" s="277">
        <f t="shared" ref="X19" si="11">+W19+10</f>
        <v>46230</v>
      </c>
    </row>
    <row r="20" spans="1:134" ht="19.399999999999999" customHeight="1">
      <c r="B20" s="467"/>
      <c r="C20" s="469"/>
      <c r="D20" s="471"/>
      <c r="E20" s="473"/>
      <c r="F20" s="434"/>
      <c r="G20" s="436"/>
      <c r="H20" s="465"/>
      <c r="I20" s="284" t="s">
        <v>49</v>
      </c>
      <c r="J20" s="281"/>
      <c r="K20" s="281"/>
      <c r="L20" s="281"/>
      <c r="M20" s="281"/>
      <c r="N20" s="281"/>
      <c r="O20" s="281"/>
      <c r="P20" s="282"/>
      <c r="Q20" s="281"/>
      <c r="R20" s="281"/>
      <c r="S20" s="283"/>
      <c r="T20" s="281"/>
      <c r="U20" s="281"/>
      <c r="V20" s="281"/>
      <c r="W20" s="281"/>
      <c r="X20" s="281"/>
    </row>
    <row r="21" spans="1:134" ht="23.25" customHeight="1">
      <c r="B21" s="466">
        <v>3</v>
      </c>
      <c r="C21" s="468" t="s">
        <v>111</v>
      </c>
      <c r="D21" s="477"/>
      <c r="E21" s="472">
        <v>34</v>
      </c>
      <c r="F21" s="433" t="s">
        <v>45</v>
      </c>
      <c r="G21" s="435">
        <v>6</v>
      </c>
      <c r="H21" s="464" t="s">
        <v>100</v>
      </c>
      <c r="I21" s="276" t="s">
        <v>47</v>
      </c>
      <c r="J21" s="285">
        <v>46098</v>
      </c>
      <c r="K21" s="286">
        <f>+J21+7+9+2</f>
        <v>46116</v>
      </c>
      <c r="L21" s="287">
        <f>+K21+5+1</f>
        <v>46122</v>
      </c>
      <c r="M21" s="288">
        <f t="shared" ref="M21:M35" si="12">+L21+15</f>
        <v>46137</v>
      </c>
      <c r="N21" s="285">
        <f>+M21+7</f>
        <v>46144</v>
      </c>
      <c r="O21" s="286">
        <f>+N21+7+9</f>
        <v>46160</v>
      </c>
      <c r="P21" s="289">
        <f t="shared" ref="P21" si="13">+O21+15</f>
        <v>46175</v>
      </c>
      <c r="Q21" s="285">
        <f>+P21+7</f>
        <v>46182</v>
      </c>
      <c r="R21" s="287">
        <f>+Q21+7+11</f>
        <v>46200</v>
      </c>
      <c r="S21" s="279"/>
      <c r="T21" s="287">
        <f t="shared" ref="T21:T35" si="14">+R21+3</f>
        <v>46203</v>
      </c>
      <c r="U21" s="287">
        <f>+T21+3+2</f>
        <v>46208</v>
      </c>
      <c r="V21" s="288">
        <f t="shared" ref="V21:V27" si="15">+U21+5</f>
        <v>46213</v>
      </c>
      <c r="W21" s="285">
        <f t="shared" ref="W21:W35" si="16">+V21+7</f>
        <v>46220</v>
      </c>
      <c r="X21" s="288">
        <f t="shared" ref="X21:X35" si="17">+W21+10</f>
        <v>46230</v>
      </c>
    </row>
    <row r="22" spans="1:134" ht="23.25" customHeight="1">
      <c r="B22" s="467"/>
      <c r="C22" s="469"/>
      <c r="D22" s="478"/>
      <c r="E22" s="473"/>
      <c r="F22" s="434"/>
      <c r="G22" s="436"/>
      <c r="H22" s="465"/>
      <c r="I22" s="290" t="s">
        <v>49</v>
      </c>
      <c r="J22" s="281"/>
      <c r="K22" s="281"/>
      <c r="L22" s="281"/>
      <c r="M22" s="281"/>
      <c r="N22" s="281"/>
      <c r="O22" s="281"/>
      <c r="P22" s="282"/>
      <c r="Q22" s="281"/>
      <c r="R22" s="281"/>
      <c r="S22" s="283"/>
      <c r="T22" s="281"/>
      <c r="U22" s="281"/>
      <c r="V22" s="281"/>
      <c r="W22" s="281"/>
      <c r="X22" s="281"/>
    </row>
    <row r="23" spans="1:134" ht="24.75" customHeight="1">
      <c r="B23" s="466">
        <v>4</v>
      </c>
      <c r="C23" s="468" t="s">
        <v>113</v>
      </c>
      <c r="D23" s="470"/>
      <c r="E23" s="472">
        <v>34</v>
      </c>
      <c r="F23" s="433" t="s">
        <v>45</v>
      </c>
      <c r="G23" s="435">
        <v>8</v>
      </c>
      <c r="H23" s="433" t="s">
        <v>100</v>
      </c>
      <c r="I23" s="276" t="s">
        <v>47</v>
      </c>
      <c r="J23" s="285">
        <v>46098</v>
      </c>
      <c r="K23" s="286">
        <f>+J23+7+9+2</f>
        <v>46116</v>
      </c>
      <c r="L23" s="287">
        <f>+K23+5+1</f>
        <v>46122</v>
      </c>
      <c r="M23" s="288">
        <f t="shared" si="12"/>
        <v>46137</v>
      </c>
      <c r="N23" s="285">
        <f>+M23+7</f>
        <v>46144</v>
      </c>
      <c r="O23" s="286">
        <f>+N23+7+9</f>
        <v>46160</v>
      </c>
      <c r="P23" s="289">
        <f>+O23+14+1</f>
        <v>46175</v>
      </c>
      <c r="Q23" s="285">
        <f>+P23+7</f>
        <v>46182</v>
      </c>
      <c r="R23" s="287">
        <f>+Q23+7+11</f>
        <v>46200</v>
      </c>
      <c r="S23" s="279"/>
      <c r="T23" s="287">
        <f t="shared" si="14"/>
        <v>46203</v>
      </c>
      <c r="U23" s="287">
        <f>+T23+3+2</f>
        <v>46208</v>
      </c>
      <c r="V23" s="288">
        <f t="shared" si="15"/>
        <v>46213</v>
      </c>
      <c r="W23" s="285">
        <f t="shared" si="16"/>
        <v>46220</v>
      </c>
      <c r="X23" s="288">
        <f t="shared" si="17"/>
        <v>46230</v>
      </c>
    </row>
    <row r="24" spans="1:134" ht="24.75" customHeight="1">
      <c r="B24" s="467"/>
      <c r="C24" s="469"/>
      <c r="D24" s="471"/>
      <c r="E24" s="473"/>
      <c r="F24" s="434"/>
      <c r="G24" s="436"/>
      <c r="H24" s="434"/>
      <c r="I24" s="280" t="s">
        <v>49</v>
      </c>
      <c r="J24" s="281"/>
      <c r="K24" s="281"/>
      <c r="L24" s="281"/>
      <c r="M24" s="281"/>
      <c r="N24" s="281"/>
      <c r="O24" s="281"/>
      <c r="P24" s="282"/>
      <c r="Q24" s="281"/>
      <c r="R24" s="281"/>
      <c r="S24" s="283"/>
      <c r="T24" s="281"/>
      <c r="U24" s="281"/>
      <c r="V24" s="281"/>
      <c r="W24" s="281"/>
      <c r="X24" s="281"/>
    </row>
    <row r="25" spans="1:134" ht="26.25" customHeight="1">
      <c r="B25" s="466">
        <v>5</v>
      </c>
      <c r="C25" s="468" t="s">
        <v>104</v>
      </c>
      <c r="D25" s="470"/>
      <c r="E25" s="472">
        <v>34</v>
      </c>
      <c r="F25" s="433" t="s">
        <v>45</v>
      </c>
      <c r="G25" s="435">
        <v>10</v>
      </c>
      <c r="H25" s="433" t="s">
        <v>100</v>
      </c>
      <c r="I25" s="276" t="s">
        <v>47</v>
      </c>
      <c r="J25" s="285">
        <v>46098</v>
      </c>
      <c r="K25" s="286">
        <f>+J25+7+9+2</f>
        <v>46116</v>
      </c>
      <c r="L25" s="287">
        <f>+K25+5+1</f>
        <v>46122</v>
      </c>
      <c r="M25" s="288">
        <f t="shared" si="12"/>
        <v>46137</v>
      </c>
      <c r="N25" s="285">
        <f>+M25+7</f>
        <v>46144</v>
      </c>
      <c r="O25" s="286">
        <f>+N25+7+9</f>
        <v>46160</v>
      </c>
      <c r="P25" s="289">
        <f>+O25+14+1</f>
        <v>46175</v>
      </c>
      <c r="Q25" s="285">
        <f>+P25+7</f>
        <v>46182</v>
      </c>
      <c r="R25" s="287">
        <f>+Q25+7+11</f>
        <v>46200</v>
      </c>
      <c r="S25" s="279"/>
      <c r="T25" s="287">
        <f t="shared" si="14"/>
        <v>46203</v>
      </c>
      <c r="U25" s="287">
        <f>+T25+3+2</f>
        <v>46208</v>
      </c>
      <c r="V25" s="288">
        <f t="shared" si="15"/>
        <v>46213</v>
      </c>
      <c r="W25" s="285">
        <f t="shared" si="16"/>
        <v>46220</v>
      </c>
      <c r="X25" s="288">
        <f t="shared" si="17"/>
        <v>46230</v>
      </c>
    </row>
    <row r="26" spans="1:134" ht="23.25" customHeight="1">
      <c r="B26" s="467"/>
      <c r="C26" s="469"/>
      <c r="D26" s="471"/>
      <c r="E26" s="473"/>
      <c r="F26" s="434"/>
      <c r="G26" s="436"/>
      <c r="H26" s="434"/>
      <c r="I26" s="291" t="s">
        <v>49</v>
      </c>
      <c r="J26" s="281"/>
      <c r="K26" s="281"/>
      <c r="L26" s="281"/>
      <c r="M26" s="281"/>
      <c r="N26" s="281"/>
      <c r="O26" s="281"/>
      <c r="P26" s="282"/>
      <c r="Q26" s="281"/>
      <c r="R26" s="281"/>
      <c r="S26" s="283"/>
      <c r="T26" s="281"/>
      <c r="U26" s="281"/>
      <c r="V26" s="281"/>
      <c r="W26" s="281"/>
      <c r="X26" s="281"/>
    </row>
    <row r="27" spans="1:134" ht="30" customHeight="1">
      <c r="B27" s="466">
        <v>6</v>
      </c>
      <c r="C27" s="468" t="s">
        <v>106</v>
      </c>
      <c r="D27" s="470"/>
      <c r="E27" s="472">
        <v>34</v>
      </c>
      <c r="F27" s="433" t="s">
        <v>45</v>
      </c>
      <c r="G27" s="435">
        <v>11</v>
      </c>
      <c r="H27" s="433" t="s">
        <v>100</v>
      </c>
      <c r="I27" s="292" t="s">
        <v>47</v>
      </c>
      <c r="J27" s="285">
        <v>46099</v>
      </c>
      <c r="K27" s="286">
        <f>+J27+7+9+2</f>
        <v>46117</v>
      </c>
      <c r="L27" s="287">
        <f>+K27+5+1</f>
        <v>46123</v>
      </c>
      <c r="M27" s="288">
        <f t="shared" si="12"/>
        <v>46138</v>
      </c>
      <c r="N27" s="285">
        <f>+M27+7</f>
        <v>46145</v>
      </c>
      <c r="O27" s="286">
        <f>+N27+7+9</f>
        <v>46161</v>
      </c>
      <c r="P27" s="289">
        <f>+O27+14+1</f>
        <v>46176</v>
      </c>
      <c r="Q27" s="285">
        <f>+P27+7</f>
        <v>46183</v>
      </c>
      <c r="R27" s="287">
        <f>+Q27+7+11</f>
        <v>46201</v>
      </c>
      <c r="S27" s="279"/>
      <c r="T27" s="287">
        <f t="shared" si="14"/>
        <v>46204</v>
      </c>
      <c r="U27" s="287">
        <f>+T27+3+2</f>
        <v>46209</v>
      </c>
      <c r="V27" s="288">
        <f t="shared" si="15"/>
        <v>46214</v>
      </c>
      <c r="W27" s="285">
        <f t="shared" si="16"/>
        <v>46221</v>
      </c>
      <c r="X27" s="288">
        <f t="shared" si="17"/>
        <v>46231</v>
      </c>
    </row>
    <row r="28" spans="1:134" ht="30" customHeight="1" thickBot="1">
      <c r="B28" s="467"/>
      <c r="C28" s="469"/>
      <c r="D28" s="471"/>
      <c r="E28" s="473"/>
      <c r="F28" s="434"/>
      <c r="G28" s="436"/>
      <c r="H28" s="434"/>
      <c r="I28" s="291" t="s">
        <v>49</v>
      </c>
      <c r="J28" s="281"/>
      <c r="K28" s="281"/>
      <c r="L28" s="281"/>
      <c r="M28" s="281"/>
      <c r="N28" s="281"/>
      <c r="O28" s="281"/>
      <c r="P28" s="282"/>
      <c r="Q28" s="281"/>
      <c r="R28" s="281"/>
      <c r="S28" s="283"/>
      <c r="T28" s="281"/>
      <c r="U28" s="281"/>
      <c r="V28" s="281"/>
      <c r="W28" s="281"/>
      <c r="X28" s="281"/>
    </row>
    <row r="29" spans="1:134" s="71" customFormat="1" ht="21" customHeight="1">
      <c r="A29" s="57"/>
      <c r="B29" s="466">
        <v>7</v>
      </c>
      <c r="C29" s="468" t="s">
        <v>105</v>
      </c>
      <c r="D29" s="470"/>
      <c r="E29" s="472">
        <v>34</v>
      </c>
      <c r="F29" s="433" t="s">
        <v>45</v>
      </c>
      <c r="G29" s="435">
        <v>12</v>
      </c>
      <c r="H29" s="433" t="s">
        <v>100</v>
      </c>
      <c r="I29" s="292" t="s">
        <v>47</v>
      </c>
      <c r="J29" s="285">
        <v>46099</v>
      </c>
      <c r="K29" s="286">
        <f>+J29+7+9</f>
        <v>46115</v>
      </c>
      <c r="L29" s="287">
        <f>+K29+5</f>
        <v>46120</v>
      </c>
      <c r="M29" s="288">
        <f t="shared" si="12"/>
        <v>46135</v>
      </c>
      <c r="N29" s="285">
        <f>M29+7</f>
        <v>46142</v>
      </c>
      <c r="O29" s="286">
        <f>+N29+7+9+2</f>
        <v>46160</v>
      </c>
      <c r="P29" s="289">
        <f>+O29+16</f>
        <v>46176</v>
      </c>
      <c r="Q29" s="285">
        <f>+P29+7</f>
        <v>46183</v>
      </c>
      <c r="R29" s="287">
        <f>+Q29+7+11+1</f>
        <v>46202</v>
      </c>
      <c r="S29" s="279"/>
      <c r="T29" s="287">
        <f t="shared" si="14"/>
        <v>46205</v>
      </c>
      <c r="U29" s="287">
        <f>+T29+3+2</f>
        <v>46210</v>
      </c>
      <c r="V29" s="288">
        <f>+U29+5+1</f>
        <v>46216</v>
      </c>
      <c r="W29" s="293">
        <f t="shared" si="16"/>
        <v>46223</v>
      </c>
      <c r="X29" s="294">
        <f t="shared" si="17"/>
        <v>46233</v>
      </c>
      <c r="Y29" s="70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  <c r="BC29" s="57"/>
      <c r="BD29" s="57"/>
      <c r="BE29" s="57"/>
      <c r="BF29" s="57"/>
      <c r="BG29" s="57"/>
      <c r="BH29" s="57"/>
      <c r="BI29" s="57"/>
      <c r="BJ29" s="57"/>
      <c r="BK29" s="57"/>
      <c r="BL29" s="57"/>
      <c r="BM29" s="57"/>
      <c r="BN29" s="57"/>
      <c r="BO29" s="57"/>
      <c r="BP29" s="57"/>
      <c r="BQ29" s="57"/>
      <c r="BR29" s="57"/>
      <c r="BS29" s="57"/>
      <c r="BT29" s="57"/>
      <c r="BU29" s="57"/>
      <c r="BV29" s="57"/>
      <c r="BW29" s="57"/>
      <c r="BX29" s="57"/>
      <c r="BY29" s="57"/>
      <c r="BZ29" s="57"/>
      <c r="CA29" s="57"/>
      <c r="CB29" s="57"/>
      <c r="CC29" s="57"/>
      <c r="CD29" s="57"/>
      <c r="CE29" s="57"/>
      <c r="CF29" s="57"/>
      <c r="CG29" s="57"/>
      <c r="CH29" s="57"/>
      <c r="CI29" s="57"/>
      <c r="CJ29" s="57"/>
      <c r="CK29" s="57"/>
      <c r="CL29" s="57"/>
      <c r="CM29" s="57"/>
      <c r="CN29" s="57"/>
      <c r="CO29" s="57"/>
      <c r="CP29" s="57"/>
      <c r="CQ29" s="57"/>
      <c r="CR29" s="57"/>
      <c r="CS29" s="57"/>
      <c r="CT29" s="57"/>
      <c r="CU29" s="57"/>
      <c r="CV29" s="57"/>
      <c r="CW29" s="57"/>
      <c r="CX29" s="57"/>
      <c r="CY29" s="57"/>
      <c r="CZ29" s="57"/>
      <c r="DA29" s="57"/>
      <c r="DB29" s="57"/>
      <c r="DC29" s="57"/>
      <c r="DD29" s="57"/>
      <c r="DE29" s="57"/>
      <c r="DF29" s="57"/>
      <c r="DG29" s="57"/>
      <c r="DH29" s="57"/>
      <c r="DI29" s="57"/>
      <c r="DJ29" s="57"/>
      <c r="DK29" s="57"/>
      <c r="DL29" s="57"/>
      <c r="DM29" s="57"/>
      <c r="DN29" s="57"/>
      <c r="DO29" s="57"/>
      <c r="DP29" s="57"/>
      <c r="DQ29" s="57"/>
      <c r="DR29" s="57"/>
      <c r="DS29" s="57"/>
      <c r="DT29" s="57"/>
      <c r="DU29" s="57"/>
      <c r="DV29" s="57"/>
      <c r="DW29" s="57"/>
      <c r="DX29" s="57"/>
      <c r="DY29" s="57"/>
      <c r="DZ29" s="57"/>
      <c r="EA29" s="57"/>
      <c r="EB29" s="57"/>
      <c r="EC29" s="57"/>
      <c r="ED29" s="57"/>
    </row>
    <row r="30" spans="1:134" s="71" customFormat="1" ht="24.75" customHeight="1" thickBot="1">
      <c r="A30" s="57"/>
      <c r="B30" s="467"/>
      <c r="C30" s="469"/>
      <c r="D30" s="471"/>
      <c r="E30" s="473"/>
      <c r="F30" s="434"/>
      <c r="G30" s="436"/>
      <c r="H30" s="434"/>
      <c r="I30" s="290" t="s">
        <v>49</v>
      </c>
      <c r="J30" s="281"/>
      <c r="K30" s="281"/>
      <c r="L30" s="281"/>
      <c r="M30" s="281"/>
      <c r="N30" s="281"/>
      <c r="O30" s="281"/>
      <c r="P30" s="282"/>
      <c r="Q30" s="281"/>
      <c r="R30" s="281"/>
      <c r="S30" s="283"/>
      <c r="T30" s="281"/>
      <c r="U30" s="281"/>
      <c r="V30" s="281"/>
      <c r="W30" s="281"/>
      <c r="X30" s="281"/>
      <c r="Y30" s="70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7"/>
      <c r="AN30" s="57"/>
      <c r="AO30" s="57"/>
      <c r="AP30" s="57"/>
      <c r="AQ30" s="57"/>
      <c r="AR30" s="57"/>
      <c r="AS30" s="57"/>
      <c r="AT30" s="57"/>
      <c r="AU30" s="57"/>
      <c r="AV30" s="57"/>
      <c r="AW30" s="57"/>
      <c r="AX30" s="57"/>
      <c r="AY30" s="57"/>
      <c r="AZ30" s="57"/>
      <c r="BA30" s="57"/>
      <c r="BB30" s="57"/>
      <c r="BC30" s="57"/>
      <c r="BD30" s="57"/>
      <c r="BE30" s="57"/>
      <c r="BF30" s="57"/>
      <c r="BG30" s="57"/>
      <c r="BH30" s="57"/>
      <c r="BI30" s="57"/>
      <c r="BJ30" s="57"/>
      <c r="BK30" s="57"/>
      <c r="BL30" s="57"/>
      <c r="BM30" s="57"/>
      <c r="BN30" s="57"/>
      <c r="BO30" s="57"/>
      <c r="BP30" s="57"/>
      <c r="BQ30" s="57"/>
      <c r="BR30" s="57"/>
      <c r="BS30" s="57"/>
      <c r="BT30" s="57"/>
      <c r="BU30" s="57"/>
      <c r="BV30" s="57"/>
      <c r="BW30" s="57"/>
      <c r="BX30" s="57"/>
      <c r="BY30" s="57"/>
      <c r="BZ30" s="57"/>
      <c r="CA30" s="57"/>
      <c r="CB30" s="57"/>
      <c r="CC30" s="57"/>
      <c r="CD30" s="57"/>
      <c r="CE30" s="57"/>
      <c r="CF30" s="57"/>
      <c r="CG30" s="57"/>
      <c r="CH30" s="57"/>
      <c r="CI30" s="57"/>
      <c r="CJ30" s="57"/>
      <c r="CK30" s="57"/>
      <c r="CL30" s="57"/>
      <c r="CM30" s="57"/>
      <c r="CN30" s="57"/>
      <c r="CO30" s="57"/>
      <c r="CP30" s="57"/>
      <c r="CQ30" s="57"/>
      <c r="CR30" s="57"/>
      <c r="CS30" s="57"/>
      <c r="CT30" s="57"/>
      <c r="CU30" s="57"/>
      <c r="CV30" s="57"/>
      <c r="CW30" s="57"/>
      <c r="CX30" s="57"/>
      <c r="CY30" s="57"/>
      <c r="CZ30" s="57"/>
      <c r="DA30" s="57"/>
      <c r="DB30" s="57"/>
      <c r="DC30" s="57"/>
      <c r="DD30" s="57"/>
      <c r="DE30" s="57"/>
      <c r="DF30" s="57"/>
      <c r="DG30" s="57"/>
      <c r="DH30" s="57"/>
      <c r="DI30" s="57"/>
      <c r="DJ30" s="57"/>
      <c r="DK30" s="57"/>
      <c r="DL30" s="57"/>
      <c r="DM30" s="57"/>
      <c r="DN30" s="57"/>
      <c r="DO30" s="57"/>
      <c r="DP30" s="57"/>
      <c r="DQ30" s="57"/>
      <c r="DR30" s="57"/>
      <c r="DS30" s="57"/>
      <c r="DT30" s="57"/>
      <c r="DU30" s="57"/>
      <c r="DV30" s="57"/>
      <c r="DW30" s="57"/>
      <c r="DX30" s="57"/>
      <c r="DY30" s="57"/>
      <c r="DZ30" s="57"/>
      <c r="EA30" s="57"/>
      <c r="EB30" s="57"/>
      <c r="EC30" s="57"/>
      <c r="ED30" s="57"/>
    </row>
    <row r="31" spans="1:134" ht="25.5" customHeight="1">
      <c r="B31" s="466">
        <v>8</v>
      </c>
      <c r="C31" s="468" t="s">
        <v>114</v>
      </c>
      <c r="D31" s="477"/>
      <c r="E31" s="472">
        <v>34</v>
      </c>
      <c r="F31" s="433" t="s">
        <v>45</v>
      </c>
      <c r="G31" s="435">
        <v>14</v>
      </c>
      <c r="H31" s="295" t="s">
        <v>100</v>
      </c>
      <c r="I31" s="292" t="s">
        <v>47</v>
      </c>
      <c r="J31" s="285">
        <v>46099</v>
      </c>
      <c r="K31" s="286">
        <f>+J31+7+9</f>
        <v>46115</v>
      </c>
      <c r="L31" s="287">
        <f>+K31+5</f>
        <v>46120</v>
      </c>
      <c r="M31" s="288">
        <f t="shared" ref="M31" si="18">+L31+15</f>
        <v>46135</v>
      </c>
      <c r="N31" s="285">
        <f>+M31+7</f>
        <v>46142</v>
      </c>
      <c r="O31" s="286">
        <f>+N31+7+9+2</f>
        <v>46160</v>
      </c>
      <c r="P31" s="289">
        <f>+O31+16</f>
        <v>46176</v>
      </c>
      <c r="Q31" s="285">
        <f>+P31+7</f>
        <v>46183</v>
      </c>
      <c r="R31" s="287">
        <f>+Q31+7+11+1</f>
        <v>46202</v>
      </c>
      <c r="S31" s="279"/>
      <c r="T31" s="287">
        <f t="shared" ref="T31" si="19">+R31+3</f>
        <v>46205</v>
      </c>
      <c r="U31" s="287">
        <f>+T31+3+2</f>
        <v>46210</v>
      </c>
      <c r="V31" s="288">
        <f>+U31+5+1</f>
        <v>46216</v>
      </c>
      <c r="W31" s="293">
        <f t="shared" ref="W31" si="20">+V31+7</f>
        <v>46223</v>
      </c>
      <c r="X31" s="294">
        <f t="shared" ref="X31" si="21">+W31+10</f>
        <v>46233</v>
      </c>
    </row>
    <row r="32" spans="1:134" ht="18" customHeight="1" thickBot="1">
      <c r="B32" s="467"/>
      <c r="C32" s="469"/>
      <c r="D32" s="478"/>
      <c r="E32" s="473"/>
      <c r="F32" s="434"/>
      <c r="G32" s="436"/>
      <c r="H32" s="296"/>
      <c r="I32" s="291" t="s">
        <v>49</v>
      </c>
      <c r="J32" s="281"/>
      <c r="K32" s="281"/>
      <c r="L32" s="281"/>
      <c r="M32" s="281"/>
      <c r="N32" s="281"/>
      <c r="O32" s="281"/>
      <c r="P32" s="282"/>
      <c r="Q32" s="281"/>
      <c r="R32" s="281"/>
      <c r="S32" s="283"/>
      <c r="T32" s="281"/>
      <c r="U32" s="281"/>
      <c r="V32" s="281"/>
      <c r="W32" s="281"/>
      <c r="X32" s="281"/>
    </row>
    <row r="33" spans="1:134" ht="24" customHeight="1">
      <c r="B33" s="466">
        <v>9</v>
      </c>
      <c r="C33" s="479" t="s">
        <v>119</v>
      </c>
      <c r="D33" s="470"/>
      <c r="E33" s="472">
        <v>34</v>
      </c>
      <c r="F33" s="472" t="s">
        <v>45</v>
      </c>
      <c r="G33" s="435">
        <v>15</v>
      </c>
      <c r="H33" s="472" t="s">
        <v>100</v>
      </c>
      <c r="I33" s="292" t="s">
        <v>47</v>
      </c>
      <c r="J33" s="285">
        <v>46100</v>
      </c>
      <c r="K33" s="286">
        <f>+J33+7+9</f>
        <v>46116</v>
      </c>
      <c r="L33" s="287">
        <f>+K33+5</f>
        <v>46121</v>
      </c>
      <c r="M33" s="288">
        <f t="shared" ref="M33" si="22">+L33+15</f>
        <v>46136</v>
      </c>
      <c r="N33" s="285">
        <f>+M33+7</f>
        <v>46143</v>
      </c>
      <c r="O33" s="286">
        <f>+N33+7+9+2</f>
        <v>46161</v>
      </c>
      <c r="P33" s="289">
        <f>+O33+16</f>
        <v>46177</v>
      </c>
      <c r="Q33" s="285">
        <f>+P33+7</f>
        <v>46184</v>
      </c>
      <c r="R33" s="287">
        <f>+Q33+7+11+1</f>
        <v>46203</v>
      </c>
      <c r="S33" s="279"/>
      <c r="T33" s="287">
        <f t="shared" ref="T33" si="23">+R33+3</f>
        <v>46206</v>
      </c>
      <c r="U33" s="287">
        <f>+T33+3+2</f>
        <v>46211</v>
      </c>
      <c r="V33" s="288">
        <f>+U33+5+1</f>
        <v>46217</v>
      </c>
      <c r="W33" s="293">
        <f t="shared" ref="W33" si="24">+V33+7</f>
        <v>46224</v>
      </c>
      <c r="X33" s="294">
        <f t="shared" ref="X33" si="25">+W33+10</f>
        <v>46234</v>
      </c>
    </row>
    <row r="34" spans="1:134" ht="16.5" customHeight="1" thickBot="1">
      <c r="B34" s="467"/>
      <c r="C34" s="480"/>
      <c r="D34" s="471"/>
      <c r="E34" s="473"/>
      <c r="F34" s="473"/>
      <c r="G34" s="436"/>
      <c r="H34" s="473"/>
      <c r="I34" s="291" t="s">
        <v>49</v>
      </c>
      <c r="J34" s="297"/>
      <c r="K34" s="297"/>
      <c r="L34" s="298"/>
      <c r="M34" s="299"/>
      <c r="N34" s="297"/>
      <c r="O34" s="297"/>
      <c r="P34" s="300"/>
      <c r="Q34" s="297"/>
      <c r="R34" s="298"/>
      <c r="S34" s="283"/>
      <c r="T34" s="298"/>
      <c r="U34" s="298"/>
      <c r="V34" s="299"/>
      <c r="W34" s="297"/>
      <c r="X34" s="299"/>
    </row>
    <row r="35" spans="1:134" s="72" customFormat="1" ht="23.25" customHeight="1">
      <c r="A35" s="74"/>
      <c r="B35" s="466">
        <v>10</v>
      </c>
      <c r="C35" s="468" t="s">
        <v>178</v>
      </c>
      <c r="D35" s="470"/>
      <c r="E35" s="472">
        <v>34</v>
      </c>
      <c r="F35" s="433" t="s">
        <v>45</v>
      </c>
      <c r="G35" s="435">
        <v>16</v>
      </c>
      <c r="H35" s="295" t="s">
        <v>100</v>
      </c>
      <c r="I35" s="292" t="s">
        <v>47</v>
      </c>
      <c r="J35" s="285">
        <v>46100</v>
      </c>
      <c r="K35" s="286">
        <f>+J35+7+9</f>
        <v>46116</v>
      </c>
      <c r="L35" s="287">
        <f>+K35+5</f>
        <v>46121</v>
      </c>
      <c r="M35" s="288">
        <f t="shared" si="12"/>
        <v>46136</v>
      </c>
      <c r="N35" s="285">
        <f>+M35+7</f>
        <v>46143</v>
      </c>
      <c r="O35" s="286">
        <f>+N35+7+9+2</f>
        <v>46161</v>
      </c>
      <c r="P35" s="289">
        <f>+O35+16</f>
        <v>46177</v>
      </c>
      <c r="Q35" s="285">
        <f>+P35+7</f>
        <v>46184</v>
      </c>
      <c r="R35" s="287">
        <f>+Q35+7+11+1</f>
        <v>46203</v>
      </c>
      <c r="S35" s="279"/>
      <c r="T35" s="287">
        <f t="shared" si="14"/>
        <v>46206</v>
      </c>
      <c r="U35" s="287">
        <f>+T35+3+2</f>
        <v>46211</v>
      </c>
      <c r="V35" s="288">
        <f>+U35+5+1</f>
        <v>46217</v>
      </c>
      <c r="W35" s="293">
        <f t="shared" si="16"/>
        <v>46224</v>
      </c>
      <c r="X35" s="294">
        <f t="shared" si="17"/>
        <v>46234</v>
      </c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7"/>
      <c r="AP35" s="57"/>
      <c r="AQ35" s="57"/>
      <c r="AR35" s="57"/>
      <c r="AS35" s="57"/>
      <c r="AT35" s="57"/>
      <c r="AU35" s="57"/>
      <c r="AV35" s="57"/>
      <c r="AW35" s="57"/>
      <c r="AX35" s="57"/>
      <c r="AY35" s="57"/>
      <c r="AZ35" s="57"/>
      <c r="BA35" s="57"/>
      <c r="BB35" s="57"/>
      <c r="BC35" s="57"/>
      <c r="BD35" s="57"/>
      <c r="BE35" s="57"/>
      <c r="BF35" s="57"/>
      <c r="BG35" s="57"/>
      <c r="BH35" s="57"/>
      <c r="BI35" s="57"/>
      <c r="BJ35" s="57"/>
      <c r="BK35" s="57"/>
      <c r="BL35" s="57"/>
      <c r="BM35" s="57"/>
      <c r="BN35" s="57"/>
      <c r="BO35" s="57"/>
      <c r="BP35" s="57"/>
      <c r="BQ35" s="57"/>
      <c r="BR35" s="57"/>
      <c r="BS35" s="57"/>
      <c r="BT35" s="57"/>
      <c r="BU35" s="57"/>
      <c r="BV35" s="57"/>
      <c r="BW35" s="57"/>
      <c r="BX35" s="57"/>
      <c r="BY35" s="57"/>
      <c r="BZ35" s="57"/>
      <c r="CA35" s="57"/>
      <c r="CB35" s="57"/>
      <c r="CC35" s="57"/>
      <c r="CD35" s="57"/>
      <c r="CE35" s="57"/>
      <c r="CF35" s="57"/>
      <c r="CG35" s="57"/>
      <c r="CH35" s="57"/>
      <c r="CI35" s="57"/>
      <c r="CJ35" s="57"/>
      <c r="CK35" s="57"/>
      <c r="CL35" s="57"/>
      <c r="CM35" s="57"/>
      <c r="CN35" s="57"/>
      <c r="CO35" s="57"/>
      <c r="CP35" s="57"/>
      <c r="CQ35" s="57"/>
      <c r="CR35" s="57"/>
      <c r="CS35" s="57"/>
      <c r="CT35" s="57"/>
      <c r="CU35" s="57"/>
      <c r="CV35" s="57"/>
      <c r="CW35" s="57"/>
      <c r="CX35" s="57"/>
      <c r="CY35" s="57"/>
      <c r="CZ35" s="57"/>
      <c r="DA35" s="57"/>
      <c r="DB35" s="57"/>
      <c r="DC35" s="57"/>
      <c r="DD35" s="57"/>
      <c r="DE35" s="57"/>
      <c r="DF35" s="57"/>
      <c r="DG35" s="57"/>
      <c r="DH35" s="57"/>
      <c r="DI35" s="57"/>
      <c r="DJ35" s="57"/>
      <c r="DK35" s="57"/>
      <c r="DL35" s="57"/>
      <c r="DM35" s="57"/>
      <c r="DN35" s="57"/>
      <c r="DO35" s="57"/>
      <c r="DP35" s="57"/>
      <c r="DQ35" s="57"/>
      <c r="DR35" s="57"/>
      <c r="DS35" s="57"/>
      <c r="DT35" s="57"/>
      <c r="DU35" s="57"/>
      <c r="DV35" s="57"/>
      <c r="DW35" s="57"/>
      <c r="DX35" s="57"/>
      <c r="DY35" s="57"/>
      <c r="DZ35" s="57"/>
      <c r="EA35" s="57"/>
      <c r="EB35" s="57"/>
      <c r="EC35" s="57"/>
      <c r="ED35" s="57"/>
    </row>
    <row r="36" spans="1:134" s="73" customFormat="1" ht="22.5" customHeight="1" thickBot="1">
      <c r="A36" s="74"/>
      <c r="B36" s="467"/>
      <c r="C36" s="469"/>
      <c r="D36" s="471"/>
      <c r="E36" s="473"/>
      <c r="F36" s="434"/>
      <c r="G36" s="436"/>
      <c r="H36" s="296"/>
      <c r="I36" s="291" t="s">
        <v>49</v>
      </c>
      <c r="J36" s="281"/>
      <c r="K36" s="281"/>
      <c r="L36" s="281"/>
      <c r="M36" s="281"/>
      <c r="N36" s="281"/>
      <c r="O36" s="281"/>
      <c r="P36" s="282"/>
      <c r="Q36" s="281"/>
      <c r="R36" s="281"/>
      <c r="S36" s="283"/>
      <c r="T36" s="281"/>
      <c r="U36" s="281"/>
      <c r="V36" s="281"/>
      <c r="W36" s="281"/>
      <c r="X36" s="281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  <c r="AZ36" s="57"/>
      <c r="BA36" s="57"/>
      <c r="BB36" s="57"/>
      <c r="BC36" s="57"/>
      <c r="BD36" s="57"/>
      <c r="BE36" s="57"/>
      <c r="BF36" s="57"/>
      <c r="BG36" s="57"/>
      <c r="BH36" s="57"/>
      <c r="BI36" s="57"/>
      <c r="BJ36" s="57"/>
      <c r="BK36" s="57"/>
      <c r="BL36" s="57"/>
      <c r="BM36" s="57"/>
      <c r="BN36" s="57"/>
      <c r="BO36" s="57"/>
      <c r="BP36" s="57"/>
      <c r="BQ36" s="57"/>
      <c r="BR36" s="57"/>
      <c r="BS36" s="57"/>
      <c r="BT36" s="57"/>
      <c r="BU36" s="57"/>
      <c r="BV36" s="57"/>
      <c r="BW36" s="57"/>
      <c r="BX36" s="57"/>
      <c r="BY36" s="57"/>
      <c r="BZ36" s="57"/>
      <c r="CA36" s="57"/>
      <c r="CB36" s="57"/>
      <c r="CC36" s="57"/>
      <c r="CD36" s="57"/>
      <c r="CE36" s="57"/>
      <c r="CF36" s="57"/>
      <c r="CG36" s="57"/>
      <c r="CH36" s="57"/>
      <c r="CI36" s="57"/>
      <c r="CJ36" s="57"/>
      <c r="CK36" s="57"/>
      <c r="CL36" s="57"/>
      <c r="CM36" s="57"/>
      <c r="CN36" s="57"/>
      <c r="CO36" s="57"/>
      <c r="CP36" s="57"/>
      <c r="CQ36" s="57"/>
      <c r="CR36" s="57"/>
      <c r="CS36" s="57"/>
      <c r="CT36" s="57"/>
      <c r="CU36" s="57"/>
      <c r="CV36" s="57"/>
      <c r="CW36" s="57"/>
      <c r="CX36" s="57"/>
      <c r="CY36" s="57"/>
      <c r="CZ36" s="57"/>
      <c r="DA36" s="57"/>
      <c r="DB36" s="57"/>
      <c r="DC36" s="57"/>
      <c r="DD36" s="57"/>
      <c r="DE36" s="57"/>
      <c r="DF36" s="57"/>
      <c r="DG36" s="57"/>
      <c r="DH36" s="57"/>
      <c r="DI36" s="57"/>
      <c r="DJ36" s="57"/>
      <c r="DK36" s="57"/>
      <c r="DL36" s="57"/>
      <c r="DM36" s="57"/>
      <c r="DN36" s="57"/>
      <c r="DO36" s="57"/>
      <c r="DP36" s="57"/>
      <c r="DQ36" s="57"/>
      <c r="DR36" s="57"/>
      <c r="DS36" s="57"/>
      <c r="DT36" s="57"/>
      <c r="DU36" s="57"/>
      <c r="DV36" s="57"/>
      <c r="DW36" s="57"/>
      <c r="DX36" s="57"/>
      <c r="DY36" s="57"/>
      <c r="DZ36" s="57"/>
      <c r="EA36" s="57"/>
      <c r="EB36" s="57"/>
      <c r="EC36" s="57"/>
      <c r="ED36" s="57"/>
    </row>
    <row r="37" spans="1:134" ht="20.25" customHeight="1" thickBot="1">
      <c r="A37" s="71"/>
      <c r="B37" s="301"/>
      <c r="C37" s="302" t="s">
        <v>50</v>
      </c>
      <c r="D37" s="339"/>
      <c r="E37" s="303"/>
      <c r="F37" s="304"/>
      <c r="G37" s="304"/>
      <c r="H37" s="305"/>
      <c r="I37" s="306"/>
      <c r="J37" s="307"/>
      <c r="K37" s="307"/>
      <c r="L37" s="308"/>
      <c r="M37" s="309"/>
      <c r="N37" s="310"/>
      <c r="O37" s="307"/>
      <c r="P37" s="311"/>
      <c r="Q37" s="310"/>
      <c r="R37" s="308"/>
      <c r="S37" s="308"/>
      <c r="T37" s="312"/>
      <c r="U37" s="312"/>
      <c r="V37" s="313"/>
      <c r="W37" s="310"/>
      <c r="X37" s="314"/>
    </row>
    <row r="38" spans="1:134" ht="10.5" customHeight="1" thickBot="1">
      <c r="K38" s="64"/>
      <c r="L38" s="64"/>
      <c r="M38" s="64"/>
      <c r="N38" s="64"/>
      <c r="O38" s="64"/>
      <c r="P38" s="150"/>
      <c r="Q38" s="64"/>
      <c r="R38" s="64"/>
      <c r="S38" s="65"/>
      <c r="T38" s="64"/>
      <c r="U38" s="64"/>
      <c r="V38" s="64"/>
      <c r="W38" s="75"/>
      <c r="X38" s="76"/>
    </row>
    <row r="39" spans="1:134" ht="15" customHeight="1" thickBot="1">
      <c r="C39" s="510" t="s">
        <v>51</v>
      </c>
      <c r="D39" s="511"/>
      <c r="E39" s="511"/>
      <c r="F39" s="511"/>
      <c r="G39" s="512"/>
    </row>
    <row r="40" spans="1:134" ht="14.5" thickBot="1">
      <c r="C40" s="315" t="s">
        <v>52</v>
      </c>
      <c r="D40" s="513" t="s">
        <v>7</v>
      </c>
      <c r="E40" s="514"/>
      <c r="F40" s="514"/>
      <c r="G40" s="515"/>
    </row>
    <row r="41" spans="1:134" ht="14.5" thickBot="1">
      <c r="C41" s="316"/>
      <c r="D41" s="317"/>
      <c r="E41" s="317"/>
      <c r="F41" s="317"/>
      <c r="G41" s="317"/>
    </row>
    <row r="42" spans="1:134" ht="14.5" thickBot="1">
      <c r="C42" s="481" t="s">
        <v>53</v>
      </c>
      <c r="D42" s="482"/>
      <c r="E42" s="516" t="s">
        <v>54</v>
      </c>
      <c r="F42" s="517"/>
      <c r="G42" s="517"/>
      <c r="H42" s="517"/>
      <c r="I42" s="518"/>
      <c r="K42" s="497" t="s">
        <v>55</v>
      </c>
      <c r="L42" s="498"/>
      <c r="M42" s="499" t="s">
        <v>56</v>
      </c>
      <c r="N42" s="500"/>
      <c r="O42" s="501"/>
      <c r="Q42" s="502" t="s">
        <v>19</v>
      </c>
      <c r="R42" s="503"/>
      <c r="S42" s="503"/>
      <c r="T42" s="503"/>
      <c r="U42" s="504"/>
    </row>
    <row r="43" spans="1:134" ht="24" customHeight="1" thickBot="1">
      <c r="C43" s="481" t="s">
        <v>57</v>
      </c>
      <c r="D43" s="482"/>
      <c r="E43" s="318" t="s">
        <v>68</v>
      </c>
      <c r="F43" s="319"/>
      <c r="G43" s="505" t="s">
        <v>69</v>
      </c>
      <c r="H43" s="506"/>
      <c r="I43" s="507"/>
      <c r="K43" s="508">
        <v>1</v>
      </c>
      <c r="L43" s="509"/>
      <c r="M43" s="488" t="s">
        <v>59</v>
      </c>
      <c r="N43" s="489"/>
      <c r="O43" s="490"/>
      <c r="Q43" s="320" t="s">
        <v>45</v>
      </c>
      <c r="R43" s="488" t="s">
        <v>60</v>
      </c>
      <c r="S43" s="489"/>
      <c r="T43" s="489"/>
      <c r="U43" s="490"/>
    </row>
    <row r="44" spans="1:134" ht="16.5" customHeight="1" thickBot="1">
      <c r="C44" s="481" t="s">
        <v>61</v>
      </c>
      <c r="D44" s="482"/>
      <c r="E44" s="321" t="s">
        <v>74</v>
      </c>
      <c r="F44" s="322"/>
      <c r="G44" s="483" t="s">
        <v>75</v>
      </c>
      <c r="H44" s="484"/>
      <c r="I44" s="485"/>
      <c r="K44" s="486">
        <v>2</v>
      </c>
      <c r="L44" s="487"/>
      <c r="M44" s="488" t="s">
        <v>64</v>
      </c>
      <c r="N44" s="489"/>
      <c r="O44" s="490"/>
      <c r="Q44" s="323" t="s">
        <v>65</v>
      </c>
      <c r="R44" s="488" t="s">
        <v>66</v>
      </c>
      <c r="S44" s="489"/>
      <c r="T44" s="489"/>
      <c r="U44" s="490"/>
    </row>
    <row r="45" spans="1:134" ht="14.5" thickBot="1">
      <c r="C45" s="481" t="s">
        <v>67</v>
      </c>
      <c r="D45" s="482"/>
      <c r="E45" s="324" t="s">
        <v>78</v>
      </c>
      <c r="F45" s="325"/>
      <c r="G45" s="491" t="s">
        <v>79</v>
      </c>
      <c r="H45" s="492"/>
      <c r="I45" s="493"/>
      <c r="K45" s="486">
        <v>3</v>
      </c>
      <c r="L45" s="487"/>
      <c r="M45" s="488" t="s">
        <v>70</v>
      </c>
      <c r="N45" s="489"/>
      <c r="O45" s="490"/>
      <c r="Q45" s="326" t="s">
        <v>71</v>
      </c>
      <c r="R45" s="494" t="s">
        <v>72</v>
      </c>
      <c r="S45" s="495"/>
      <c r="T45" s="495"/>
      <c r="U45" s="496"/>
    </row>
    <row r="46" spans="1:134" ht="14.5" thickBot="1">
      <c r="C46" s="481" t="s">
        <v>73</v>
      </c>
      <c r="D46" s="481"/>
      <c r="E46" s="327" t="s">
        <v>100</v>
      </c>
      <c r="F46" s="328"/>
      <c r="G46" s="522" t="s">
        <v>101</v>
      </c>
      <c r="H46" s="523"/>
      <c r="I46" s="524"/>
      <c r="K46" s="525">
        <v>4</v>
      </c>
      <c r="L46" s="526"/>
      <c r="M46" s="494" t="s">
        <v>76</v>
      </c>
      <c r="N46" s="495"/>
      <c r="O46" s="496"/>
    </row>
    <row r="47" spans="1:134" ht="15" customHeight="1">
      <c r="C47" s="481" t="s">
        <v>102</v>
      </c>
      <c r="D47" s="481"/>
      <c r="E47" s="329"/>
      <c r="F47" s="317"/>
      <c r="G47" s="527"/>
      <c r="H47" s="527"/>
      <c r="I47" s="527"/>
    </row>
    <row r="48" spans="1:134" ht="15" customHeight="1">
      <c r="C48" s="481" t="s">
        <v>80</v>
      </c>
      <c r="D48" s="481"/>
      <c r="E48" s="481"/>
    </row>
    <row r="49" spans="3:24" ht="15" customHeight="1">
      <c r="C49" s="330" t="s">
        <v>81</v>
      </c>
      <c r="O49" s="64"/>
      <c r="P49" s="150"/>
      <c r="Q49" s="64"/>
      <c r="R49" s="331"/>
      <c r="S49" s="519" t="s">
        <v>181</v>
      </c>
      <c r="T49" s="519"/>
      <c r="U49" s="519"/>
    </row>
    <row r="50" spans="3:24" ht="15" customHeight="1">
      <c r="C50" s="330" t="s">
        <v>82</v>
      </c>
      <c r="K50" s="64"/>
      <c r="L50" s="64"/>
      <c r="M50" s="64"/>
      <c r="N50" s="64"/>
      <c r="O50" s="64"/>
      <c r="P50" s="150"/>
      <c r="Q50" s="64"/>
      <c r="R50" s="331"/>
      <c r="S50" s="331"/>
      <c r="T50" s="331"/>
      <c r="W50" s="75"/>
      <c r="X50" s="76"/>
    </row>
    <row r="51" spans="3:24">
      <c r="C51" s="330"/>
      <c r="K51" s="64"/>
      <c r="L51" s="64"/>
      <c r="M51" s="64"/>
      <c r="N51" s="64"/>
      <c r="O51" s="64"/>
      <c r="P51" s="150"/>
      <c r="Q51" s="64"/>
      <c r="R51" s="331"/>
      <c r="S51" s="331"/>
      <c r="T51" s="331"/>
      <c r="W51" s="75"/>
      <c r="X51" s="76"/>
    </row>
    <row r="52" spans="3:24">
      <c r="O52" s="520" t="s">
        <v>83</v>
      </c>
      <c r="P52" s="520"/>
      <c r="Q52" s="520"/>
      <c r="R52" s="520"/>
      <c r="S52" s="520"/>
      <c r="T52" s="331"/>
    </row>
    <row r="57" spans="3:24">
      <c r="O57" s="521" t="s">
        <v>84</v>
      </c>
      <c r="P57" s="521"/>
      <c r="Q57" s="521"/>
      <c r="R57" s="521"/>
      <c r="S57" s="521"/>
    </row>
    <row r="59" spans="3:24" ht="22.5">
      <c r="O59" s="343" t="s">
        <v>84</v>
      </c>
      <c r="P59" s="343"/>
      <c r="Q59" s="343"/>
      <c r="R59" s="343"/>
      <c r="S59" s="343"/>
    </row>
    <row r="64" spans="3:24">
      <c r="G64" s="94"/>
    </row>
  </sheetData>
  <mergeCells count="123">
    <mergeCell ref="O59:S59"/>
    <mergeCell ref="C48:E48"/>
    <mergeCell ref="S49:U49"/>
    <mergeCell ref="O52:S52"/>
    <mergeCell ref="O57:S57"/>
    <mergeCell ref="C46:D46"/>
    <mergeCell ref="G46:I46"/>
    <mergeCell ref="K46:L46"/>
    <mergeCell ref="M46:O46"/>
    <mergeCell ref="C47:D47"/>
    <mergeCell ref="G47:I47"/>
    <mergeCell ref="H33:H34"/>
    <mergeCell ref="C44:D44"/>
    <mergeCell ref="G44:I44"/>
    <mergeCell ref="K44:L44"/>
    <mergeCell ref="M44:O44"/>
    <mergeCell ref="R44:U44"/>
    <mergeCell ref="C45:D45"/>
    <mergeCell ref="G45:I45"/>
    <mergeCell ref="K45:L45"/>
    <mergeCell ref="M45:O45"/>
    <mergeCell ref="R45:U45"/>
    <mergeCell ref="K42:L42"/>
    <mergeCell ref="M42:O42"/>
    <mergeCell ref="Q42:U42"/>
    <mergeCell ref="C43:D43"/>
    <mergeCell ref="G43:I43"/>
    <mergeCell ref="K43:L43"/>
    <mergeCell ref="M43:O43"/>
    <mergeCell ref="R43:U43"/>
    <mergeCell ref="C39:G39"/>
    <mergeCell ref="D40:G40"/>
    <mergeCell ref="C42:D42"/>
    <mergeCell ref="E42:I42"/>
    <mergeCell ref="B33:B34"/>
    <mergeCell ref="C33:C34"/>
    <mergeCell ref="D33:D34"/>
    <mergeCell ref="E33:E34"/>
    <mergeCell ref="F33:F34"/>
    <mergeCell ref="G33:G34"/>
    <mergeCell ref="B35:B36"/>
    <mergeCell ref="C35:C36"/>
    <mergeCell ref="D35:D36"/>
    <mergeCell ref="E35:E36"/>
    <mergeCell ref="F35:F36"/>
    <mergeCell ref="G35:G36"/>
    <mergeCell ref="B31:B32"/>
    <mergeCell ref="H27:H28"/>
    <mergeCell ref="B29:B30"/>
    <mergeCell ref="C29:C30"/>
    <mergeCell ref="D29:D30"/>
    <mergeCell ref="E29:E30"/>
    <mergeCell ref="F29:F30"/>
    <mergeCell ref="G29:G30"/>
    <mergeCell ref="H29:H30"/>
    <mergeCell ref="B27:B28"/>
    <mergeCell ref="C27:C28"/>
    <mergeCell ref="D27:D28"/>
    <mergeCell ref="E27:E28"/>
    <mergeCell ref="F27:F28"/>
    <mergeCell ref="G27:G28"/>
    <mergeCell ref="C31:C32"/>
    <mergeCell ref="D31:D32"/>
    <mergeCell ref="E31:E32"/>
    <mergeCell ref="F31:F32"/>
    <mergeCell ref="G31:G32"/>
    <mergeCell ref="H17:H18"/>
    <mergeCell ref="B17:B18"/>
    <mergeCell ref="C17:C18"/>
    <mergeCell ref="D17:D18"/>
    <mergeCell ref="E17:E18"/>
    <mergeCell ref="B25:B26"/>
    <mergeCell ref="C25:C26"/>
    <mergeCell ref="D25:D26"/>
    <mergeCell ref="E25:E26"/>
    <mergeCell ref="F25:F26"/>
    <mergeCell ref="G25:G26"/>
    <mergeCell ref="H25:H26"/>
    <mergeCell ref="B23:B24"/>
    <mergeCell ref="C23:C24"/>
    <mergeCell ref="D23:D24"/>
    <mergeCell ref="E23:E24"/>
    <mergeCell ref="F23:F24"/>
    <mergeCell ref="G23:G24"/>
    <mergeCell ref="H23:H24"/>
    <mergeCell ref="H19:H20"/>
    <mergeCell ref="B21:B22"/>
    <mergeCell ref="C21:C22"/>
    <mergeCell ref="D21:D22"/>
    <mergeCell ref="E21:E22"/>
    <mergeCell ref="F21:F22"/>
    <mergeCell ref="G21:G22"/>
    <mergeCell ref="H21:H22"/>
    <mergeCell ref="B19:B20"/>
    <mergeCell ref="C19:C20"/>
    <mergeCell ref="D19:D20"/>
    <mergeCell ref="E19:E20"/>
    <mergeCell ref="F19:F20"/>
    <mergeCell ref="G19:G20"/>
    <mergeCell ref="F17:F18"/>
    <mergeCell ref="G17:G18"/>
    <mergeCell ref="D5:J5"/>
    <mergeCell ref="D6:J6"/>
    <mergeCell ref="D7:J7"/>
    <mergeCell ref="D8:J8"/>
    <mergeCell ref="D9:J9"/>
    <mergeCell ref="B11:X11"/>
    <mergeCell ref="G15:G16"/>
    <mergeCell ref="H15:H16"/>
    <mergeCell ref="J15:J16"/>
    <mergeCell ref="S15:S16"/>
    <mergeCell ref="W15:W16"/>
    <mergeCell ref="X15:X16"/>
    <mergeCell ref="B14:H14"/>
    <mergeCell ref="I14:I16"/>
    <mergeCell ref="J14:M14"/>
    <mergeCell ref="N14:P14"/>
    <mergeCell ref="Q14:V14"/>
    <mergeCell ref="W14:X14"/>
    <mergeCell ref="B15:B16"/>
    <mergeCell ref="C15:C16"/>
    <mergeCell ref="D15:D16"/>
    <mergeCell ref="F15:F16"/>
  </mergeCells>
  <pageMargins left="0.15748031496063" right="0.15748031496063" top="0.27559055118110198" bottom="3.9370078740157501E-2" header="0.15748031496063" footer="0.15748031496063"/>
  <pageSetup paperSize="9" scale="42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5:Z81"/>
  <sheetViews>
    <sheetView view="pageBreakPreview" topLeftCell="L58" zoomScaleNormal="90" zoomScaleSheetLayoutView="100" workbookViewId="0">
      <selection activeCell="O67" sqref="O67:Q67"/>
    </sheetView>
  </sheetViews>
  <sheetFormatPr baseColWidth="10" defaultColWidth="11.453125" defaultRowHeight="14.5"/>
  <cols>
    <col min="2" max="2" width="10.453125" customWidth="1"/>
    <col min="3" max="3" width="48.453125" customWidth="1"/>
    <col min="4" max="4" width="38.453125" style="10" customWidth="1"/>
    <col min="5" max="5" width="22" customWidth="1"/>
    <col min="6" max="6" width="25.81640625" customWidth="1"/>
    <col min="7" max="7" width="20.1796875" customWidth="1"/>
    <col min="8" max="8" width="22.26953125" style="11" customWidth="1"/>
    <col min="9" max="9" width="28.453125" customWidth="1"/>
    <col min="10" max="10" width="30.81640625" customWidth="1"/>
    <col min="11" max="11" width="33" customWidth="1"/>
    <col min="12" max="12" width="25.7265625" customWidth="1"/>
    <col min="13" max="13" width="29.7265625" customWidth="1"/>
    <col min="14" max="14" width="29.453125" customWidth="1"/>
    <col min="15" max="15" width="26.7265625" customWidth="1"/>
    <col min="16" max="16" width="34" customWidth="1"/>
    <col min="17" max="17" width="26" customWidth="1"/>
    <col min="18" max="18" width="29.453125" customWidth="1"/>
    <col min="19" max="19" width="19.81640625" customWidth="1"/>
    <col min="20" max="20" width="25.81640625" customWidth="1"/>
    <col min="21" max="21" width="40.7265625" customWidth="1"/>
    <col min="22" max="22" width="35.7265625" customWidth="1"/>
    <col min="23" max="23" width="26.453125" customWidth="1"/>
    <col min="24" max="24" width="28.453125" customWidth="1"/>
    <col min="25" max="25" width="30.81640625" customWidth="1"/>
  </cols>
  <sheetData>
    <row r="5" spans="2:26" ht="26">
      <c r="B5" s="7"/>
      <c r="C5" s="12"/>
      <c r="D5" s="13"/>
      <c r="E5" s="14"/>
      <c r="F5" s="14"/>
      <c r="G5" s="14"/>
      <c r="H5" s="15"/>
      <c r="I5" s="7"/>
      <c r="J5" s="7"/>
      <c r="K5" s="14"/>
      <c r="L5" s="626" t="s">
        <v>0</v>
      </c>
      <c r="M5" s="626"/>
      <c r="N5" s="626"/>
      <c r="O5" s="626"/>
      <c r="P5" s="626"/>
      <c r="Q5" s="14"/>
      <c r="R5" s="14"/>
      <c r="S5" s="14"/>
      <c r="T5" s="14"/>
      <c r="U5" s="14"/>
      <c r="V5" s="14"/>
      <c r="W5" s="14"/>
      <c r="X5" s="14"/>
      <c r="Y5" s="14"/>
      <c r="Z5" s="7"/>
    </row>
    <row r="6" spans="2:26" ht="23.5">
      <c r="B6" s="7"/>
      <c r="C6" s="12"/>
      <c r="D6" s="13"/>
      <c r="E6" s="14"/>
      <c r="F6" s="14"/>
      <c r="G6" s="14"/>
      <c r="H6" s="15"/>
      <c r="I6" s="7"/>
      <c r="J6" s="7"/>
      <c r="K6" s="14"/>
      <c r="L6" s="37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7"/>
    </row>
    <row r="7" spans="2:26" ht="18.5">
      <c r="B7" s="7"/>
      <c r="C7" s="5"/>
      <c r="D7" s="54"/>
      <c r="E7" s="8"/>
      <c r="F7" s="8"/>
      <c r="G7" s="8"/>
      <c r="H7" s="53"/>
      <c r="I7" s="8"/>
      <c r="J7" s="8"/>
      <c r="K7" s="6"/>
      <c r="L7" s="6"/>
      <c r="M7" s="6"/>
      <c r="N7" s="6"/>
      <c r="O7" s="6"/>
      <c r="P7" s="6"/>
      <c r="Q7" s="6"/>
      <c r="R7" s="6"/>
      <c r="S7" s="8"/>
      <c r="T7" s="8"/>
      <c r="U7" s="8"/>
      <c r="V7" s="7"/>
      <c r="W7" s="2"/>
      <c r="X7" s="2"/>
      <c r="Y7" s="7"/>
      <c r="Z7" s="7"/>
    </row>
    <row r="8" spans="2:26" ht="24.75" customHeight="1">
      <c r="B8" s="7"/>
      <c r="C8" s="175" t="s">
        <v>1</v>
      </c>
      <c r="D8" s="627" t="s">
        <v>112</v>
      </c>
      <c r="E8" s="628"/>
      <c r="F8" s="628"/>
      <c r="G8" s="628"/>
      <c r="H8" s="628"/>
      <c r="I8" s="628"/>
      <c r="J8" s="628"/>
      <c r="K8" s="628"/>
      <c r="L8" s="629"/>
      <c r="M8" s="7"/>
      <c r="N8" s="7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7"/>
    </row>
    <row r="9" spans="2:26" ht="22.5">
      <c r="B9" s="7"/>
      <c r="C9" s="175" t="s">
        <v>2</v>
      </c>
      <c r="D9" s="627">
        <v>2026</v>
      </c>
      <c r="E9" s="628"/>
      <c r="F9" s="628"/>
      <c r="G9" s="628"/>
      <c r="H9" s="628"/>
      <c r="I9" s="628"/>
      <c r="J9" s="628"/>
      <c r="K9" s="628"/>
      <c r="L9" s="629"/>
      <c r="M9" s="7"/>
      <c r="N9" s="7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7"/>
    </row>
    <row r="10" spans="2:26" ht="28" customHeight="1">
      <c r="B10" s="7"/>
      <c r="C10" s="175" t="s">
        <v>3</v>
      </c>
      <c r="D10" s="627" t="s">
        <v>4</v>
      </c>
      <c r="E10" s="628"/>
      <c r="F10" s="628"/>
      <c r="G10" s="628"/>
      <c r="H10" s="628"/>
      <c r="I10" s="628"/>
      <c r="J10" s="628"/>
      <c r="K10" s="628"/>
      <c r="L10" s="629"/>
      <c r="M10" s="7"/>
      <c r="N10" s="7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7"/>
    </row>
    <row r="11" spans="2:26" ht="24.75" customHeight="1">
      <c r="B11" s="7"/>
      <c r="C11" s="175" t="s">
        <v>5</v>
      </c>
      <c r="D11" s="630" t="s">
        <v>85</v>
      </c>
      <c r="E11" s="631"/>
      <c r="F11" s="631"/>
      <c r="G11" s="631"/>
      <c r="H11" s="631"/>
      <c r="I11" s="631"/>
      <c r="J11" s="631"/>
      <c r="K11" s="631"/>
      <c r="L11" s="632"/>
      <c r="M11" s="7"/>
      <c r="N11" s="7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7"/>
    </row>
    <row r="12" spans="2:26" ht="22.5">
      <c r="B12" s="7"/>
      <c r="C12" s="175" t="s">
        <v>6</v>
      </c>
      <c r="D12" s="627" t="s">
        <v>7</v>
      </c>
      <c r="E12" s="628"/>
      <c r="F12" s="628"/>
      <c r="G12" s="628"/>
      <c r="H12" s="628"/>
      <c r="I12" s="628"/>
      <c r="J12" s="628"/>
      <c r="K12" s="628"/>
      <c r="L12" s="629"/>
      <c r="M12" s="7"/>
      <c r="N12" s="7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7"/>
    </row>
    <row r="13" spans="2:26" ht="15">
      <c r="B13" s="16"/>
      <c r="C13" s="17"/>
      <c r="D13" s="18"/>
      <c r="E13" s="19"/>
      <c r="F13" s="19"/>
      <c r="G13" s="19"/>
      <c r="H13" s="20"/>
      <c r="I13" s="19"/>
      <c r="J13" s="19"/>
      <c r="K13" s="39"/>
      <c r="L13" s="16"/>
      <c r="M13" s="16"/>
      <c r="N13" s="16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7"/>
    </row>
    <row r="14" spans="2:26" ht="31">
      <c r="B14" s="21"/>
      <c r="C14" s="21"/>
      <c r="D14" s="22"/>
      <c r="E14" s="21"/>
      <c r="F14" s="21"/>
      <c r="G14" s="21"/>
      <c r="H14" s="23"/>
      <c r="I14" s="21"/>
      <c r="J14" s="40"/>
      <c r="K14" s="633" t="s">
        <v>8</v>
      </c>
      <c r="L14" s="633"/>
      <c r="M14" s="633"/>
      <c r="N14" s="633"/>
      <c r="O14" s="633"/>
      <c r="P14" s="633"/>
      <c r="Q14" s="633"/>
      <c r="R14" s="40"/>
      <c r="S14" s="21"/>
      <c r="T14" s="21"/>
      <c r="U14" s="21"/>
      <c r="V14" s="21"/>
      <c r="W14" s="21"/>
      <c r="X14" s="21"/>
      <c r="Y14" s="21"/>
      <c r="Z14" s="7"/>
    </row>
    <row r="15" spans="2:26" ht="77.25" customHeight="1" thickBot="1">
      <c r="B15" s="7"/>
      <c r="C15" s="24"/>
      <c r="D15" s="25"/>
      <c r="E15" s="7"/>
      <c r="F15" s="7"/>
      <c r="G15" s="7"/>
      <c r="H15" s="26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2:26" ht="85" customHeight="1" thickBot="1">
      <c r="B16" s="615" t="s">
        <v>9</v>
      </c>
      <c r="C16" s="616"/>
      <c r="D16" s="616"/>
      <c r="E16" s="616"/>
      <c r="F16" s="616"/>
      <c r="G16" s="616"/>
      <c r="H16" s="617"/>
      <c r="I16" s="609" t="s">
        <v>10</v>
      </c>
      <c r="J16" s="618" t="s">
        <v>11</v>
      </c>
      <c r="K16" s="619"/>
      <c r="L16" s="619"/>
      <c r="M16" s="620"/>
      <c r="N16" s="618" t="s">
        <v>12</v>
      </c>
      <c r="O16" s="619"/>
      <c r="P16" s="620"/>
      <c r="Q16" s="621" t="s">
        <v>13</v>
      </c>
      <c r="R16" s="622"/>
      <c r="S16" s="622"/>
      <c r="T16" s="622"/>
      <c r="U16" s="622"/>
      <c r="V16" s="622"/>
      <c r="W16" s="623"/>
      <c r="X16" s="601" t="s">
        <v>14</v>
      </c>
      <c r="Y16" s="602"/>
      <c r="Z16" s="7"/>
    </row>
    <row r="17" spans="2:26" ht="61.5">
      <c r="B17" s="624" t="s">
        <v>15</v>
      </c>
      <c r="C17" s="605" t="s">
        <v>16</v>
      </c>
      <c r="D17" s="603" t="s">
        <v>17</v>
      </c>
      <c r="E17" s="605" t="s">
        <v>18</v>
      </c>
      <c r="F17" s="605" t="s">
        <v>19</v>
      </c>
      <c r="G17" s="605" t="s">
        <v>20</v>
      </c>
      <c r="H17" s="607" t="s">
        <v>21</v>
      </c>
      <c r="I17" s="610"/>
      <c r="J17" s="611" t="s">
        <v>22</v>
      </c>
      <c r="K17" s="128" t="s">
        <v>23</v>
      </c>
      <c r="L17" s="128" t="s">
        <v>24</v>
      </c>
      <c r="M17" s="129" t="s">
        <v>25</v>
      </c>
      <c r="N17" s="130" t="s">
        <v>26</v>
      </c>
      <c r="O17" s="128" t="s">
        <v>27</v>
      </c>
      <c r="P17" s="131" t="s">
        <v>28</v>
      </c>
      <c r="Q17" s="132" t="s">
        <v>29</v>
      </c>
      <c r="R17" s="133" t="s">
        <v>30</v>
      </c>
      <c r="S17" s="613" t="s">
        <v>31</v>
      </c>
      <c r="T17" s="133" t="s">
        <v>32</v>
      </c>
      <c r="U17" s="133" t="s">
        <v>33</v>
      </c>
      <c r="V17" s="133" t="s">
        <v>34</v>
      </c>
      <c r="W17" s="134" t="s">
        <v>35</v>
      </c>
      <c r="X17" s="135" t="s">
        <v>36</v>
      </c>
      <c r="Y17" s="614" t="s">
        <v>37</v>
      </c>
      <c r="Z17" s="7"/>
    </row>
    <row r="18" spans="2:26" ht="33.75" customHeight="1">
      <c r="B18" s="625"/>
      <c r="C18" s="606"/>
      <c r="D18" s="604"/>
      <c r="E18" s="606"/>
      <c r="F18" s="606"/>
      <c r="G18" s="606"/>
      <c r="H18" s="608"/>
      <c r="I18" s="610"/>
      <c r="J18" s="612"/>
      <c r="K18" s="136" t="s">
        <v>38</v>
      </c>
      <c r="L18" s="137" t="s">
        <v>39</v>
      </c>
      <c r="M18" s="138" t="s">
        <v>40</v>
      </c>
      <c r="N18" s="139" t="s">
        <v>41</v>
      </c>
      <c r="O18" s="136" t="s">
        <v>38</v>
      </c>
      <c r="P18" s="140" t="s">
        <v>41</v>
      </c>
      <c r="Q18" s="139" t="s">
        <v>42</v>
      </c>
      <c r="R18" s="141" t="s">
        <v>38</v>
      </c>
      <c r="S18" s="613"/>
      <c r="T18" s="142" t="s">
        <v>42</v>
      </c>
      <c r="U18" s="143" t="s">
        <v>43</v>
      </c>
      <c r="V18" s="143" t="s">
        <v>39</v>
      </c>
      <c r="W18" s="144" t="s">
        <v>44</v>
      </c>
      <c r="X18" s="145"/>
      <c r="Y18" s="608"/>
      <c r="Z18" s="7"/>
    </row>
    <row r="19" spans="2:26" ht="53.5" customHeight="1">
      <c r="B19" s="537">
        <v>1</v>
      </c>
      <c r="C19" s="538" t="s">
        <v>115</v>
      </c>
      <c r="D19" s="561"/>
      <c r="E19" s="530">
        <v>34</v>
      </c>
      <c r="F19" s="542" t="s">
        <v>45</v>
      </c>
      <c r="G19" s="533">
        <v>1</v>
      </c>
      <c r="H19" s="548" t="s">
        <v>168</v>
      </c>
      <c r="I19" s="231" t="s">
        <v>47</v>
      </c>
      <c r="J19" s="223">
        <v>46101</v>
      </c>
      <c r="K19" s="223">
        <f>+J19+12+3+3</f>
        <v>46119</v>
      </c>
      <c r="L19" s="223">
        <f>+K19+3</f>
        <v>46122</v>
      </c>
      <c r="M19" s="223">
        <f>+L19+30+2</f>
        <v>46154</v>
      </c>
      <c r="N19" s="223">
        <f>M19+15+6</f>
        <v>46175</v>
      </c>
      <c r="O19" s="223">
        <f>+N19+12+3+2</f>
        <v>46192</v>
      </c>
      <c r="P19" s="223">
        <f>+O19+15</f>
        <v>46207</v>
      </c>
      <c r="Q19" s="223">
        <f>+P19+7+4+2</f>
        <v>46220</v>
      </c>
      <c r="R19" s="224">
        <f>+Q19+12+4</f>
        <v>46236</v>
      </c>
      <c r="S19" s="223" t="s">
        <v>48</v>
      </c>
      <c r="T19" s="223">
        <f>+R19+7+2</f>
        <v>46245</v>
      </c>
      <c r="U19" s="223">
        <f>+T19+10+4</f>
        <v>46259</v>
      </c>
      <c r="V19" s="224">
        <f>+U19+5</f>
        <v>46264</v>
      </c>
      <c r="W19" s="232">
        <f>+V19+7</f>
        <v>46271</v>
      </c>
      <c r="X19" s="225">
        <f>W19+9</f>
        <v>46280</v>
      </c>
      <c r="Y19" s="228">
        <f>+X19+30+1</f>
        <v>46311</v>
      </c>
      <c r="Z19" s="7"/>
    </row>
    <row r="20" spans="2:26" ht="9.75" customHeight="1">
      <c r="B20" s="537"/>
      <c r="C20" s="541"/>
      <c r="D20" s="562"/>
      <c r="E20" s="531"/>
      <c r="F20" s="543"/>
      <c r="G20" s="534"/>
      <c r="H20" s="634"/>
      <c r="I20" s="233" t="s">
        <v>49</v>
      </c>
      <c r="J20" s="234"/>
      <c r="K20" s="234"/>
      <c r="L20" s="234"/>
      <c r="M20" s="234"/>
      <c r="N20" s="234"/>
      <c r="O20" s="234"/>
      <c r="P20" s="234"/>
      <c r="Q20" s="234"/>
      <c r="R20" s="234"/>
      <c r="S20" s="234"/>
      <c r="T20" s="234"/>
      <c r="U20" s="234"/>
      <c r="V20" s="234"/>
      <c r="W20" s="234"/>
      <c r="X20" s="234"/>
      <c r="Y20" s="234"/>
      <c r="Z20" s="7"/>
    </row>
    <row r="21" spans="2:26" ht="21.75" customHeight="1">
      <c r="B21" s="537">
        <v>2</v>
      </c>
      <c r="C21" s="538" t="s">
        <v>116</v>
      </c>
      <c r="D21" s="561"/>
      <c r="E21" s="530">
        <v>34</v>
      </c>
      <c r="F21" s="542" t="s">
        <v>45</v>
      </c>
      <c r="G21" s="533">
        <v>2</v>
      </c>
      <c r="H21" s="548" t="s">
        <v>168</v>
      </c>
      <c r="I21" s="231" t="s">
        <v>47</v>
      </c>
      <c r="J21" s="223">
        <v>46101</v>
      </c>
      <c r="K21" s="223">
        <f>+J21+12+3+3</f>
        <v>46119</v>
      </c>
      <c r="L21" s="223">
        <f>+K21+3</f>
        <v>46122</v>
      </c>
      <c r="M21" s="223">
        <f>+L21+30+2</f>
        <v>46154</v>
      </c>
      <c r="N21" s="223">
        <f>M21+15+6</f>
        <v>46175</v>
      </c>
      <c r="O21" s="223">
        <f>+N21+12+3+2</f>
        <v>46192</v>
      </c>
      <c r="P21" s="223">
        <f>+O21+15</f>
        <v>46207</v>
      </c>
      <c r="Q21" s="223">
        <f>+P21+7+4+2</f>
        <v>46220</v>
      </c>
      <c r="R21" s="224">
        <f>+Q21+12+4</f>
        <v>46236</v>
      </c>
      <c r="S21" s="223" t="s">
        <v>48</v>
      </c>
      <c r="T21" s="223">
        <f>+R21+7+2</f>
        <v>46245</v>
      </c>
      <c r="U21" s="223">
        <f>+T21+10+4</f>
        <v>46259</v>
      </c>
      <c r="V21" s="224">
        <f>+U21+5</f>
        <v>46264</v>
      </c>
      <c r="W21" s="232">
        <f>+V21+7</f>
        <v>46271</v>
      </c>
      <c r="X21" s="225">
        <f>W21+9</f>
        <v>46280</v>
      </c>
      <c r="Y21" s="228">
        <f>+X21+30+1</f>
        <v>46311</v>
      </c>
      <c r="Z21" s="7"/>
    </row>
    <row r="22" spans="2:26" ht="26.25" customHeight="1">
      <c r="B22" s="537"/>
      <c r="C22" s="541"/>
      <c r="D22" s="562"/>
      <c r="E22" s="531"/>
      <c r="F22" s="543"/>
      <c r="G22" s="534"/>
      <c r="H22" s="634"/>
      <c r="I22" s="233" t="s">
        <v>49</v>
      </c>
      <c r="J22" s="234"/>
      <c r="K22" s="234"/>
      <c r="L22" s="234"/>
      <c r="M22" s="234"/>
      <c r="N22" s="234"/>
      <c r="O22" s="234"/>
      <c r="P22" s="234"/>
      <c r="Q22" s="234"/>
      <c r="R22" s="234"/>
      <c r="S22" s="234"/>
      <c r="T22" s="234"/>
      <c r="U22" s="234"/>
      <c r="V22" s="234"/>
      <c r="W22" s="234"/>
      <c r="X22" s="234"/>
      <c r="Y22" s="234"/>
      <c r="Z22" s="7"/>
    </row>
    <row r="23" spans="2:26" s="148" customFormat="1" ht="38.15" customHeight="1">
      <c r="B23" s="537">
        <v>3</v>
      </c>
      <c r="C23" s="538" t="s">
        <v>171</v>
      </c>
      <c r="D23" s="528"/>
      <c r="E23" s="530">
        <v>34</v>
      </c>
      <c r="F23" s="542" t="s">
        <v>45</v>
      </c>
      <c r="G23" s="533">
        <v>4</v>
      </c>
      <c r="H23" s="535" t="s">
        <v>168</v>
      </c>
      <c r="I23" s="231" t="s">
        <v>47</v>
      </c>
      <c r="J23" s="223">
        <v>46101</v>
      </c>
      <c r="K23" s="223">
        <f>+J23+12+3+3</f>
        <v>46119</v>
      </c>
      <c r="L23" s="223">
        <f>+K23+3</f>
        <v>46122</v>
      </c>
      <c r="M23" s="223">
        <f>+L23+30+2</f>
        <v>46154</v>
      </c>
      <c r="N23" s="223">
        <f>M23+15+6</f>
        <v>46175</v>
      </c>
      <c r="O23" s="223">
        <f>+N23+12+3+2</f>
        <v>46192</v>
      </c>
      <c r="P23" s="223">
        <f>+O23+15</f>
        <v>46207</v>
      </c>
      <c r="Q23" s="223">
        <f>+P23+7+4+2</f>
        <v>46220</v>
      </c>
      <c r="R23" s="224">
        <f>+Q23+12+4</f>
        <v>46236</v>
      </c>
      <c r="S23" s="223" t="s">
        <v>48</v>
      </c>
      <c r="T23" s="223">
        <f>+R23+7+2</f>
        <v>46245</v>
      </c>
      <c r="U23" s="223">
        <f>+T23+10+4</f>
        <v>46259</v>
      </c>
      <c r="V23" s="224">
        <f>+U23+5</f>
        <v>46264</v>
      </c>
      <c r="W23" s="232">
        <f>+V23+7</f>
        <v>46271</v>
      </c>
      <c r="X23" s="225">
        <f>W23+9</f>
        <v>46280</v>
      </c>
      <c r="Y23" s="228">
        <f>+X23+30+1</f>
        <v>46311</v>
      </c>
      <c r="Z23" s="16"/>
    </row>
    <row r="24" spans="2:26" ht="38.15" customHeight="1">
      <c r="B24" s="537"/>
      <c r="C24" s="541"/>
      <c r="D24" s="529"/>
      <c r="E24" s="531"/>
      <c r="F24" s="543"/>
      <c r="G24" s="534"/>
      <c r="H24" s="536"/>
      <c r="I24" s="233" t="s">
        <v>49</v>
      </c>
      <c r="J24" s="235"/>
      <c r="K24" s="235"/>
      <c r="L24" s="235"/>
      <c r="M24" s="235"/>
      <c r="N24" s="235"/>
      <c r="O24" s="235"/>
      <c r="P24" s="235"/>
      <c r="Q24" s="235"/>
      <c r="R24" s="235"/>
      <c r="S24" s="235"/>
      <c r="T24" s="235"/>
      <c r="U24" s="235"/>
      <c r="V24" s="235"/>
      <c r="W24" s="235"/>
      <c r="X24" s="235"/>
      <c r="Y24" s="235"/>
      <c r="Z24" s="7"/>
    </row>
    <row r="25" spans="2:26" ht="22" customHeight="1">
      <c r="B25" s="537">
        <v>4</v>
      </c>
      <c r="C25" s="538" t="s">
        <v>117</v>
      </c>
      <c r="D25" s="561"/>
      <c r="E25" s="530">
        <v>34</v>
      </c>
      <c r="F25" s="548" t="s">
        <v>45</v>
      </c>
      <c r="G25" s="533">
        <v>3</v>
      </c>
      <c r="H25" s="535" t="s">
        <v>168</v>
      </c>
      <c r="I25" s="231" t="s">
        <v>47</v>
      </c>
      <c r="J25" s="223">
        <v>46101</v>
      </c>
      <c r="K25" s="223">
        <f>+J25+12+3+3</f>
        <v>46119</v>
      </c>
      <c r="L25" s="223">
        <f>+K25+3</f>
        <v>46122</v>
      </c>
      <c r="M25" s="223">
        <f>+L25+30+2</f>
        <v>46154</v>
      </c>
      <c r="N25" s="223">
        <f>M25+15+6</f>
        <v>46175</v>
      </c>
      <c r="O25" s="223">
        <f>+N25+12+3+2</f>
        <v>46192</v>
      </c>
      <c r="P25" s="223">
        <f>+O25+15</f>
        <v>46207</v>
      </c>
      <c r="Q25" s="223">
        <f>+P25+7+4+2</f>
        <v>46220</v>
      </c>
      <c r="R25" s="224">
        <f>+Q25+12+4</f>
        <v>46236</v>
      </c>
      <c r="S25" s="223" t="s">
        <v>48</v>
      </c>
      <c r="T25" s="223">
        <f>+R25+7+2</f>
        <v>46245</v>
      </c>
      <c r="U25" s="223">
        <f>+T25+10+4</f>
        <v>46259</v>
      </c>
      <c r="V25" s="224">
        <f>+U25+5</f>
        <v>46264</v>
      </c>
      <c r="W25" s="232">
        <f>+V25+7</f>
        <v>46271</v>
      </c>
      <c r="X25" s="225">
        <f>W25+9</f>
        <v>46280</v>
      </c>
      <c r="Y25" s="228">
        <f>+X25+30+1</f>
        <v>46311</v>
      </c>
      <c r="Z25" s="7"/>
    </row>
    <row r="26" spans="2:26" ht="30" customHeight="1">
      <c r="B26" s="537"/>
      <c r="C26" s="541"/>
      <c r="D26" s="562"/>
      <c r="E26" s="531"/>
      <c r="F26" s="634"/>
      <c r="G26" s="534"/>
      <c r="H26" s="536"/>
      <c r="I26" s="233" t="s">
        <v>49</v>
      </c>
      <c r="J26" s="235"/>
      <c r="K26" s="235"/>
      <c r="L26" s="235"/>
      <c r="M26" s="235"/>
      <c r="N26" s="235"/>
      <c r="O26" s="235"/>
      <c r="P26" s="235"/>
      <c r="Q26" s="235"/>
      <c r="R26" s="235"/>
      <c r="S26" s="235"/>
      <c r="T26" s="235"/>
      <c r="U26" s="235"/>
      <c r="V26" s="235"/>
      <c r="W26" s="235"/>
      <c r="X26" s="235"/>
      <c r="Y26" s="235"/>
      <c r="Z26" s="7"/>
    </row>
    <row r="27" spans="2:26" s="148" customFormat="1" ht="22" customHeight="1">
      <c r="B27" s="537">
        <v>5</v>
      </c>
      <c r="C27" s="538" t="s">
        <v>163</v>
      </c>
      <c r="D27" s="561"/>
      <c r="E27" s="530">
        <v>34</v>
      </c>
      <c r="F27" s="542" t="s">
        <v>45</v>
      </c>
      <c r="G27" s="533">
        <v>4</v>
      </c>
      <c r="H27" s="535" t="s">
        <v>168</v>
      </c>
      <c r="I27" s="231" t="s">
        <v>47</v>
      </c>
      <c r="J27" s="223">
        <v>46101</v>
      </c>
      <c r="K27" s="223">
        <f>+J27+12+3+3</f>
        <v>46119</v>
      </c>
      <c r="L27" s="223">
        <f>+K27+3</f>
        <v>46122</v>
      </c>
      <c r="M27" s="223">
        <f>+L27+30+2</f>
        <v>46154</v>
      </c>
      <c r="N27" s="223">
        <f>M27+15+6</f>
        <v>46175</v>
      </c>
      <c r="O27" s="223">
        <f>+N27+12+3+2</f>
        <v>46192</v>
      </c>
      <c r="P27" s="223">
        <f>+O27+15</f>
        <v>46207</v>
      </c>
      <c r="Q27" s="223">
        <f>+P27+7+4+2</f>
        <v>46220</v>
      </c>
      <c r="R27" s="224">
        <f>+Q27+12+4</f>
        <v>46236</v>
      </c>
      <c r="S27" s="223" t="s">
        <v>48</v>
      </c>
      <c r="T27" s="223">
        <f>+R27+7+2</f>
        <v>46245</v>
      </c>
      <c r="U27" s="223">
        <f>+T27+10+4</f>
        <v>46259</v>
      </c>
      <c r="V27" s="224">
        <f>+U27+5</f>
        <v>46264</v>
      </c>
      <c r="W27" s="232">
        <f>+V27+7</f>
        <v>46271</v>
      </c>
      <c r="X27" s="225">
        <f>W27+9</f>
        <v>46280</v>
      </c>
      <c r="Y27" s="228">
        <f>+X27+30+1</f>
        <v>46311</v>
      </c>
      <c r="Z27" s="16"/>
    </row>
    <row r="28" spans="2:26" ht="22" customHeight="1">
      <c r="B28" s="537"/>
      <c r="C28" s="541"/>
      <c r="D28" s="562"/>
      <c r="E28" s="531"/>
      <c r="F28" s="543"/>
      <c r="G28" s="534"/>
      <c r="H28" s="536"/>
      <c r="I28" s="233" t="s">
        <v>49</v>
      </c>
      <c r="J28" s="235"/>
      <c r="K28" s="235"/>
      <c r="L28" s="235"/>
      <c r="M28" s="235"/>
      <c r="N28" s="235"/>
      <c r="O28" s="235"/>
      <c r="P28" s="235"/>
      <c r="Q28" s="235"/>
      <c r="R28" s="235"/>
      <c r="S28" s="235"/>
      <c r="T28" s="235"/>
      <c r="U28" s="235"/>
      <c r="V28" s="235"/>
      <c r="W28" s="235"/>
      <c r="X28" s="235"/>
      <c r="Y28" s="235"/>
      <c r="Z28" s="7"/>
    </row>
    <row r="29" spans="2:26" s="148" customFormat="1" ht="22" customHeight="1">
      <c r="B29" s="537">
        <v>6</v>
      </c>
      <c r="C29" s="538" t="s">
        <v>118</v>
      </c>
      <c r="D29" s="561"/>
      <c r="E29" s="530">
        <v>34</v>
      </c>
      <c r="F29" s="542" t="s">
        <v>45</v>
      </c>
      <c r="G29" s="533">
        <v>5</v>
      </c>
      <c r="H29" s="535" t="s">
        <v>168</v>
      </c>
      <c r="I29" s="231" t="s">
        <v>47</v>
      </c>
      <c r="J29" s="223">
        <v>46102</v>
      </c>
      <c r="K29" s="223">
        <f>+J29+12+3+3</f>
        <v>46120</v>
      </c>
      <c r="L29" s="223">
        <f>+K29+3</f>
        <v>46123</v>
      </c>
      <c r="M29" s="223">
        <f>+L29+30+2</f>
        <v>46155</v>
      </c>
      <c r="N29" s="223">
        <f>M29+15+6</f>
        <v>46176</v>
      </c>
      <c r="O29" s="223">
        <f>+N29+12+3+2</f>
        <v>46193</v>
      </c>
      <c r="P29" s="223">
        <f>+O29+15</f>
        <v>46208</v>
      </c>
      <c r="Q29" s="223">
        <f>+P29+7+4+2</f>
        <v>46221</v>
      </c>
      <c r="R29" s="224">
        <f>+Q29+12+4</f>
        <v>46237</v>
      </c>
      <c r="S29" s="223" t="s">
        <v>48</v>
      </c>
      <c r="T29" s="223">
        <f>+R29+7+2</f>
        <v>46246</v>
      </c>
      <c r="U29" s="223">
        <f>+T29+10+4</f>
        <v>46260</v>
      </c>
      <c r="V29" s="224">
        <f>+U29+5</f>
        <v>46265</v>
      </c>
      <c r="W29" s="232">
        <f>+V29+7</f>
        <v>46272</v>
      </c>
      <c r="X29" s="225">
        <f>W29+9</f>
        <v>46281</v>
      </c>
      <c r="Y29" s="228">
        <f>+X29+30+1</f>
        <v>46312</v>
      </c>
      <c r="Z29" s="16"/>
    </row>
    <row r="30" spans="2:26" ht="22" customHeight="1">
      <c r="B30" s="537"/>
      <c r="C30" s="541"/>
      <c r="D30" s="562"/>
      <c r="E30" s="531"/>
      <c r="F30" s="543"/>
      <c r="G30" s="534"/>
      <c r="H30" s="536"/>
      <c r="I30" s="233" t="s">
        <v>49</v>
      </c>
      <c r="J30" s="235"/>
      <c r="K30" s="235"/>
      <c r="L30" s="235"/>
      <c r="M30" s="235"/>
      <c r="N30" s="235"/>
      <c r="O30" s="235"/>
      <c r="P30" s="235"/>
      <c r="Q30" s="235"/>
      <c r="R30" s="235"/>
      <c r="S30" s="235"/>
      <c r="T30" s="235"/>
      <c r="U30" s="235"/>
      <c r="V30" s="235"/>
      <c r="W30" s="235"/>
      <c r="X30" s="235"/>
      <c r="Y30" s="235"/>
      <c r="Z30" s="7"/>
    </row>
    <row r="31" spans="2:26" s="148" customFormat="1" ht="22" customHeight="1">
      <c r="B31" s="537">
        <v>7</v>
      </c>
      <c r="C31" s="538" t="s">
        <v>172</v>
      </c>
      <c r="D31" s="528"/>
      <c r="E31" s="530">
        <v>34</v>
      </c>
      <c r="F31" s="542" t="s">
        <v>45</v>
      </c>
      <c r="G31" s="533">
        <v>6</v>
      </c>
      <c r="H31" s="535" t="s">
        <v>168</v>
      </c>
      <c r="I31" s="231" t="s">
        <v>47</v>
      </c>
      <c r="J31" s="223">
        <v>46102</v>
      </c>
      <c r="K31" s="223">
        <f>+J31+12+3+3</f>
        <v>46120</v>
      </c>
      <c r="L31" s="223">
        <f>+K31+3</f>
        <v>46123</v>
      </c>
      <c r="M31" s="223">
        <f>+L31+30+2</f>
        <v>46155</v>
      </c>
      <c r="N31" s="223">
        <f>M31+15+6</f>
        <v>46176</v>
      </c>
      <c r="O31" s="223">
        <f>+N31+12+3+2</f>
        <v>46193</v>
      </c>
      <c r="P31" s="223">
        <f>+O31+15</f>
        <v>46208</v>
      </c>
      <c r="Q31" s="223">
        <f>+P31+7+4+2</f>
        <v>46221</v>
      </c>
      <c r="R31" s="224">
        <f>+Q31+12+4</f>
        <v>46237</v>
      </c>
      <c r="S31" s="223" t="s">
        <v>48</v>
      </c>
      <c r="T31" s="223">
        <f>+R31+7+2</f>
        <v>46246</v>
      </c>
      <c r="U31" s="223">
        <f>+T31+10+4</f>
        <v>46260</v>
      </c>
      <c r="V31" s="224">
        <f>+U31+5</f>
        <v>46265</v>
      </c>
      <c r="W31" s="232">
        <f>+V31+7</f>
        <v>46272</v>
      </c>
      <c r="X31" s="225">
        <f>W31+9</f>
        <v>46281</v>
      </c>
      <c r="Y31" s="228">
        <f>+X31+30+1</f>
        <v>46312</v>
      </c>
      <c r="Z31" s="16"/>
    </row>
    <row r="32" spans="2:26" ht="38.25" customHeight="1">
      <c r="B32" s="537"/>
      <c r="C32" s="541"/>
      <c r="D32" s="529"/>
      <c r="E32" s="531"/>
      <c r="F32" s="543"/>
      <c r="G32" s="534"/>
      <c r="H32" s="536"/>
      <c r="I32" s="233" t="s">
        <v>49</v>
      </c>
      <c r="J32" s="235"/>
      <c r="K32" s="235"/>
      <c r="L32" s="235"/>
      <c r="M32" s="235"/>
      <c r="N32" s="235"/>
      <c r="O32" s="235"/>
      <c r="P32" s="235"/>
      <c r="Q32" s="235"/>
      <c r="R32" s="235"/>
      <c r="S32" s="235"/>
      <c r="T32" s="235"/>
      <c r="U32" s="235"/>
      <c r="V32" s="235"/>
      <c r="W32" s="235"/>
      <c r="X32" s="235"/>
      <c r="Y32" s="235"/>
      <c r="Z32" s="7"/>
    </row>
    <row r="33" spans="2:26" s="148" customFormat="1" ht="22" customHeight="1">
      <c r="B33" s="537">
        <v>8</v>
      </c>
      <c r="C33" s="538" t="s">
        <v>164</v>
      </c>
      <c r="D33" s="561"/>
      <c r="E33" s="530">
        <v>34</v>
      </c>
      <c r="F33" s="542" t="s">
        <v>45</v>
      </c>
      <c r="G33" s="533">
        <v>7</v>
      </c>
      <c r="H33" s="535" t="s">
        <v>168</v>
      </c>
      <c r="I33" s="231" t="s">
        <v>47</v>
      </c>
      <c r="J33" s="223">
        <v>46102</v>
      </c>
      <c r="K33" s="223">
        <f>+J33+12+3+3</f>
        <v>46120</v>
      </c>
      <c r="L33" s="223">
        <f>+K33+3</f>
        <v>46123</v>
      </c>
      <c r="M33" s="223">
        <f>+L33+30+2</f>
        <v>46155</v>
      </c>
      <c r="N33" s="223">
        <f>M33+15+6</f>
        <v>46176</v>
      </c>
      <c r="O33" s="223">
        <f>+N33+12+3+2</f>
        <v>46193</v>
      </c>
      <c r="P33" s="223">
        <f>+O33+15</f>
        <v>46208</v>
      </c>
      <c r="Q33" s="223">
        <f>+P33+7+4+2</f>
        <v>46221</v>
      </c>
      <c r="R33" s="224">
        <f>+Q33+12+4</f>
        <v>46237</v>
      </c>
      <c r="S33" s="223" t="s">
        <v>48</v>
      </c>
      <c r="T33" s="223">
        <f>+R33+7+2</f>
        <v>46246</v>
      </c>
      <c r="U33" s="223">
        <f>+T33+10+4</f>
        <v>46260</v>
      </c>
      <c r="V33" s="224">
        <f>+U33+5</f>
        <v>46265</v>
      </c>
      <c r="W33" s="232">
        <f>+V33+7</f>
        <v>46272</v>
      </c>
      <c r="X33" s="225">
        <f>W33+9</f>
        <v>46281</v>
      </c>
      <c r="Y33" s="228">
        <f>+X33+30+1</f>
        <v>46312</v>
      </c>
      <c r="Z33" s="16"/>
    </row>
    <row r="34" spans="2:26" ht="12" customHeight="1">
      <c r="B34" s="537"/>
      <c r="C34" s="539"/>
      <c r="D34" s="590"/>
      <c r="E34" s="589"/>
      <c r="F34" s="577"/>
      <c r="G34" s="534"/>
      <c r="H34" s="536"/>
      <c r="I34" s="236" t="s">
        <v>49</v>
      </c>
      <c r="J34" s="237"/>
      <c r="K34" s="237"/>
      <c r="L34" s="237"/>
      <c r="M34" s="237"/>
      <c r="N34" s="237"/>
      <c r="O34" s="237"/>
      <c r="P34" s="237"/>
      <c r="Q34" s="237"/>
      <c r="R34" s="237"/>
      <c r="S34" s="237"/>
      <c r="T34" s="237"/>
      <c r="U34" s="237"/>
      <c r="V34" s="237"/>
      <c r="W34" s="237"/>
      <c r="X34" s="237"/>
      <c r="Y34" s="237"/>
      <c r="Z34" s="7"/>
    </row>
    <row r="35" spans="2:26" ht="22" customHeight="1">
      <c r="B35" s="537">
        <v>9</v>
      </c>
      <c r="C35" s="538" t="s">
        <v>173</v>
      </c>
      <c r="D35" s="561"/>
      <c r="E35" s="530">
        <v>35</v>
      </c>
      <c r="F35" s="542" t="s">
        <v>45</v>
      </c>
      <c r="G35" s="533">
        <v>8</v>
      </c>
      <c r="H35" s="535" t="s">
        <v>168</v>
      </c>
      <c r="I35" s="231" t="s">
        <v>47</v>
      </c>
      <c r="J35" s="223">
        <v>46102</v>
      </c>
      <c r="K35" s="223">
        <f>+J35+12+3+3</f>
        <v>46120</v>
      </c>
      <c r="L35" s="223">
        <f>+K35+3</f>
        <v>46123</v>
      </c>
      <c r="M35" s="223">
        <f>+L35+30+2</f>
        <v>46155</v>
      </c>
      <c r="N35" s="223">
        <f>M35+15+6</f>
        <v>46176</v>
      </c>
      <c r="O35" s="223">
        <f>+N35+12+3+2</f>
        <v>46193</v>
      </c>
      <c r="P35" s="223">
        <f>+O35+15</f>
        <v>46208</v>
      </c>
      <c r="Q35" s="223">
        <f>+P35+7+4+2</f>
        <v>46221</v>
      </c>
      <c r="R35" s="224">
        <f>+Q35+12+4</f>
        <v>46237</v>
      </c>
      <c r="S35" s="223" t="s">
        <v>48</v>
      </c>
      <c r="T35" s="223">
        <f>+R35+7+2</f>
        <v>46246</v>
      </c>
      <c r="U35" s="223">
        <f>+T35+10+4</f>
        <v>46260</v>
      </c>
      <c r="V35" s="224">
        <f>+U35+5</f>
        <v>46265</v>
      </c>
      <c r="W35" s="232">
        <f>+V35+7</f>
        <v>46272</v>
      </c>
      <c r="X35" s="225">
        <f>W35+9</f>
        <v>46281</v>
      </c>
      <c r="Y35" s="228">
        <f>+X35+30+1</f>
        <v>46312</v>
      </c>
      <c r="Z35" s="7"/>
    </row>
    <row r="36" spans="2:26" ht="68.5" customHeight="1">
      <c r="B36" s="537"/>
      <c r="C36" s="541"/>
      <c r="D36" s="562"/>
      <c r="E36" s="589"/>
      <c r="F36" s="577"/>
      <c r="G36" s="534"/>
      <c r="H36" s="536"/>
      <c r="I36" s="236" t="s">
        <v>49</v>
      </c>
      <c r="J36" s="235"/>
      <c r="K36" s="235"/>
      <c r="L36" s="235"/>
      <c r="M36" s="235"/>
      <c r="N36" s="235"/>
      <c r="O36" s="235"/>
      <c r="P36" s="235"/>
      <c r="Q36" s="235"/>
      <c r="R36" s="235"/>
      <c r="S36" s="235"/>
      <c r="T36" s="235"/>
      <c r="U36" s="235"/>
      <c r="V36" s="235"/>
      <c r="W36" s="235"/>
      <c r="X36" s="235"/>
      <c r="Y36" s="235"/>
      <c r="Z36" s="7"/>
    </row>
    <row r="37" spans="2:26" ht="22" customHeight="1">
      <c r="B37" s="537">
        <v>10</v>
      </c>
      <c r="C37" s="538" t="s">
        <v>174</v>
      </c>
      <c r="D37" s="528"/>
      <c r="E37" s="530">
        <v>36</v>
      </c>
      <c r="F37" s="532" t="s">
        <v>45</v>
      </c>
      <c r="G37" s="533">
        <v>9</v>
      </c>
      <c r="H37" s="535" t="s">
        <v>175</v>
      </c>
      <c r="I37" s="231" t="s">
        <v>47</v>
      </c>
      <c r="J37" s="223">
        <v>46103</v>
      </c>
      <c r="K37" s="223">
        <f>+J37+12+3+3</f>
        <v>46121</v>
      </c>
      <c r="L37" s="223">
        <f>+K37+3</f>
        <v>46124</v>
      </c>
      <c r="M37" s="223">
        <f>+L37+30+2</f>
        <v>46156</v>
      </c>
      <c r="N37" s="223">
        <f>M37+15+6</f>
        <v>46177</v>
      </c>
      <c r="O37" s="223">
        <f>+N37+12+3+2</f>
        <v>46194</v>
      </c>
      <c r="P37" s="223">
        <f>+O37+15</f>
        <v>46209</v>
      </c>
      <c r="Q37" s="223">
        <f>+P37+7+4+2</f>
        <v>46222</v>
      </c>
      <c r="R37" s="224">
        <f>+Q37+12+4</f>
        <v>46238</v>
      </c>
      <c r="S37" s="223" t="s">
        <v>48</v>
      </c>
      <c r="T37" s="223">
        <f>+R37+7+2</f>
        <v>46247</v>
      </c>
      <c r="U37" s="223">
        <f>+T37+10+4</f>
        <v>46261</v>
      </c>
      <c r="V37" s="224">
        <f>+U37+5</f>
        <v>46266</v>
      </c>
      <c r="W37" s="232">
        <f>+V37+7</f>
        <v>46273</v>
      </c>
      <c r="X37" s="225">
        <f>W37+9</f>
        <v>46282</v>
      </c>
      <c r="Y37" s="228">
        <f>+X37+30+1</f>
        <v>46313</v>
      </c>
      <c r="Z37" s="7"/>
    </row>
    <row r="38" spans="2:26" ht="22" customHeight="1">
      <c r="B38" s="537"/>
      <c r="C38" s="539"/>
      <c r="D38" s="529"/>
      <c r="E38" s="531"/>
      <c r="F38" s="532"/>
      <c r="G38" s="534"/>
      <c r="H38" s="536"/>
      <c r="I38" s="236" t="s">
        <v>49</v>
      </c>
      <c r="J38" s="235"/>
      <c r="K38" s="235"/>
      <c r="L38" s="235"/>
      <c r="M38" s="235"/>
      <c r="N38" s="235"/>
      <c r="O38" s="235"/>
      <c r="P38" s="235"/>
      <c r="Q38" s="235"/>
      <c r="R38" s="235"/>
      <c r="S38" s="235"/>
      <c r="T38" s="235"/>
      <c r="U38" s="235"/>
      <c r="V38" s="235"/>
      <c r="W38" s="235"/>
      <c r="X38" s="235"/>
      <c r="Y38" s="235"/>
      <c r="Z38" s="7"/>
    </row>
    <row r="39" spans="2:26" ht="22" customHeight="1">
      <c r="B39" s="537">
        <v>11</v>
      </c>
      <c r="C39" s="538" t="s">
        <v>176</v>
      </c>
      <c r="D39" s="528"/>
      <c r="E39" s="530">
        <v>36</v>
      </c>
      <c r="F39" s="532" t="s">
        <v>45</v>
      </c>
      <c r="G39" s="533">
        <v>9</v>
      </c>
      <c r="H39" s="535" t="s">
        <v>175</v>
      </c>
      <c r="I39" s="231" t="s">
        <v>47</v>
      </c>
      <c r="J39" s="223">
        <v>46103</v>
      </c>
      <c r="K39" s="223">
        <f>+J39+12+3+3</f>
        <v>46121</v>
      </c>
      <c r="L39" s="223">
        <f>+K39+3</f>
        <v>46124</v>
      </c>
      <c r="M39" s="223">
        <f>+L39+30+2</f>
        <v>46156</v>
      </c>
      <c r="N39" s="223">
        <f>M39+15+6</f>
        <v>46177</v>
      </c>
      <c r="O39" s="223">
        <f>+N39+12+3+2</f>
        <v>46194</v>
      </c>
      <c r="P39" s="223">
        <f>+O39+15</f>
        <v>46209</v>
      </c>
      <c r="Q39" s="223">
        <f>+P39+7+4+2</f>
        <v>46222</v>
      </c>
      <c r="R39" s="224">
        <f>+Q39+12+4</f>
        <v>46238</v>
      </c>
      <c r="S39" s="223" t="s">
        <v>48</v>
      </c>
      <c r="T39" s="223">
        <f>+R39+7+2</f>
        <v>46247</v>
      </c>
      <c r="U39" s="223">
        <f>+T39+10+4</f>
        <v>46261</v>
      </c>
      <c r="V39" s="224">
        <f>+U39+5</f>
        <v>46266</v>
      </c>
      <c r="W39" s="232">
        <f>+V39+7</f>
        <v>46273</v>
      </c>
      <c r="X39" s="225">
        <f>W39+9</f>
        <v>46282</v>
      </c>
      <c r="Y39" s="228">
        <f>+X39+30+1</f>
        <v>46313</v>
      </c>
      <c r="Z39" s="7"/>
    </row>
    <row r="40" spans="2:26" ht="22" customHeight="1">
      <c r="B40" s="537"/>
      <c r="C40" s="539"/>
      <c r="D40" s="529"/>
      <c r="E40" s="531"/>
      <c r="F40" s="532"/>
      <c r="G40" s="534"/>
      <c r="H40" s="536"/>
      <c r="I40" s="236" t="s">
        <v>49</v>
      </c>
      <c r="J40" s="235"/>
      <c r="K40" s="235"/>
      <c r="L40" s="235"/>
      <c r="M40" s="235"/>
      <c r="N40" s="235"/>
      <c r="O40" s="235"/>
      <c r="P40" s="235"/>
      <c r="Q40" s="235"/>
      <c r="R40" s="235"/>
      <c r="S40" s="235"/>
      <c r="T40" s="235"/>
      <c r="U40" s="235"/>
      <c r="V40" s="235"/>
      <c r="W40" s="235"/>
      <c r="X40" s="235"/>
      <c r="Y40" s="235"/>
      <c r="Z40" s="7"/>
    </row>
    <row r="41" spans="2:26" ht="22" customHeight="1">
      <c r="B41" s="537">
        <v>12</v>
      </c>
      <c r="C41" s="538" t="s">
        <v>108</v>
      </c>
      <c r="D41" s="561"/>
      <c r="E41" s="530">
        <v>36</v>
      </c>
      <c r="F41" s="532" t="s">
        <v>45</v>
      </c>
      <c r="G41" s="533">
        <v>9</v>
      </c>
      <c r="H41" s="535" t="s">
        <v>168</v>
      </c>
      <c r="I41" s="231" t="s">
        <v>47</v>
      </c>
      <c r="J41" s="223">
        <v>46103</v>
      </c>
      <c r="K41" s="223">
        <f>+J41+12+3+3</f>
        <v>46121</v>
      </c>
      <c r="L41" s="223">
        <f>+K41+3</f>
        <v>46124</v>
      </c>
      <c r="M41" s="223">
        <f>+L41+30+2</f>
        <v>46156</v>
      </c>
      <c r="N41" s="223">
        <f>M41+15+6</f>
        <v>46177</v>
      </c>
      <c r="O41" s="223">
        <f>+N41+12+3+2</f>
        <v>46194</v>
      </c>
      <c r="P41" s="223">
        <f>+O41+15</f>
        <v>46209</v>
      </c>
      <c r="Q41" s="223">
        <f>+P41+7+4+2</f>
        <v>46222</v>
      </c>
      <c r="R41" s="224">
        <f>+Q41+12+4</f>
        <v>46238</v>
      </c>
      <c r="S41" s="223" t="s">
        <v>48</v>
      </c>
      <c r="T41" s="223">
        <f>+R41+7+2</f>
        <v>46247</v>
      </c>
      <c r="U41" s="223">
        <f>+T41+10+4</f>
        <v>46261</v>
      </c>
      <c r="V41" s="224">
        <f>+U41+5</f>
        <v>46266</v>
      </c>
      <c r="W41" s="232">
        <f>+V41+7</f>
        <v>46273</v>
      </c>
      <c r="X41" s="225">
        <f>W41+9</f>
        <v>46282</v>
      </c>
      <c r="Y41" s="228">
        <f>+X41+30+1</f>
        <v>46313</v>
      </c>
      <c r="Z41" s="7"/>
    </row>
    <row r="42" spans="2:26" ht="22" customHeight="1">
      <c r="B42" s="537"/>
      <c r="C42" s="539"/>
      <c r="D42" s="562"/>
      <c r="E42" s="531"/>
      <c r="F42" s="532"/>
      <c r="G42" s="534"/>
      <c r="H42" s="536"/>
      <c r="I42" s="236" t="s">
        <v>49</v>
      </c>
      <c r="J42" s="235"/>
      <c r="K42" s="235"/>
      <c r="L42" s="235"/>
      <c r="M42" s="235"/>
      <c r="N42" s="235"/>
      <c r="O42" s="235"/>
      <c r="P42" s="235"/>
      <c r="Q42" s="235"/>
      <c r="R42" s="235"/>
      <c r="S42" s="235"/>
      <c r="T42" s="235"/>
      <c r="U42" s="235"/>
      <c r="V42" s="235"/>
      <c r="W42" s="235"/>
      <c r="X42" s="235"/>
      <c r="Y42" s="235"/>
      <c r="Z42" s="7"/>
    </row>
    <row r="43" spans="2:26" ht="22" customHeight="1">
      <c r="B43" s="537">
        <v>13</v>
      </c>
      <c r="C43" s="538" t="s">
        <v>158</v>
      </c>
      <c r="D43" s="528"/>
      <c r="E43" s="546">
        <v>37</v>
      </c>
      <c r="F43" s="548" t="s">
        <v>45</v>
      </c>
      <c r="G43" s="550">
        <v>10</v>
      </c>
      <c r="H43" s="535" t="s">
        <v>167</v>
      </c>
      <c r="I43" s="238" t="s">
        <v>47</v>
      </c>
      <c r="J43" s="214">
        <v>46103</v>
      </c>
      <c r="K43" s="214">
        <f>+J43+12+3+3</f>
        <v>46121</v>
      </c>
      <c r="L43" s="214">
        <f>+K43+3</f>
        <v>46124</v>
      </c>
      <c r="M43" s="214">
        <f>+L43+30+2</f>
        <v>46156</v>
      </c>
      <c r="N43" s="214">
        <f>M43+15+6</f>
        <v>46177</v>
      </c>
      <c r="O43" s="214">
        <f>+N43+12+3+2</f>
        <v>46194</v>
      </c>
      <c r="P43" s="214">
        <f>+O43+15</f>
        <v>46209</v>
      </c>
      <c r="Q43" s="214">
        <f>+P43+7+4+2</f>
        <v>46222</v>
      </c>
      <c r="R43" s="220">
        <f>+Q43+12+4</f>
        <v>46238</v>
      </c>
      <c r="S43" s="214" t="s">
        <v>48</v>
      </c>
      <c r="T43" s="214">
        <f>+R43+7+2</f>
        <v>46247</v>
      </c>
      <c r="U43" s="214">
        <f>+T43+10+4</f>
        <v>46261</v>
      </c>
      <c r="V43" s="220">
        <f>+U43+5</f>
        <v>46266</v>
      </c>
      <c r="W43" s="239">
        <f>+V43+7</f>
        <v>46273</v>
      </c>
      <c r="X43" s="240">
        <f>W43+9</f>
        <v>46282</v>
      </c>
      <c r="Y43" s="241">
        <f>+X43+30+1</f>
        <v>46313</v>
      </c>
      <c r="Z43" s="7"/>
    </row>
    <row r="44" spans="2:26" ht="86.5" customHeight="1">
      <c r="B44" s="537"/>
      <c r="C44" s="539"/>
      <c r="D44" s="545"/>
      <c r="E44" s="547"/>
      <c r="F44" s="549"/>
      <c r="G44" s="551"/>
      <c r="H44" s="540"/>
      <c r="I44" s="242" t="s">
        <v>49</v>
      </c>
      <c r="J44" s="235"/>
      <c r="K44" s="235"/>
      <c r="L44" s="235"/>
      <c r="M44" s="235"/>
      <c r="N44" s="235"/>
      <c r="O44" s="235"/>
      <c r="P44" s="235"/>
      <c r="Q44" s="235"/>
      <c r="R44" s="235"/>
      <c r="S44" s="235"/>
      <c r="T44" s="235"/>
      <c r="U44" s="235"/>
      <c r="V44" s="235"/>
      <c r="W44" s="235"/>
      <c r="X44" s="235"/>
      <c r="Y44" s="235"/>
      <c r="Z44" s="7"/>
    </row>
    <row r="45" spans="2:26" ht="22" customHeight="1">
      <c r="B45" s="537">
        <v>14</v>
      </c>
      <c r="C45" s="538" t="s">
        <v>177</v>
      </c>
      <c r="D45" s="528"/>
      <c r="E45" s="546">
        <v>37</v>
      </c>
      <c r="F45" s="548" t="s">
        <v>45</v>
      </c>
      <c r="G45" s="550">
        <v>10</v>
      </c>
      <c r="H45" s="535" t="s">
        <v>167</v>
      </c>
      <c r="I45" s="238" t="s">
        <v>47</v>
      </c>
      <c r="J45" s="214">
        <v>46103</v>
      </c>
      <c r="K45" s="214">
        <f>+J45+12+3+3</f>
        <v>46121</v>
      </c>
      <c r="L45" s="214">
        <f>+K45+3</f>
        <v>46124</v>
      </c>
      <c r="M45" s="214">
        <f>+L45+30+2</f>
        <v>46156</v>
      </c>
      <c r="N45" s="214">
        <f>M45+15+6</f>
        <v>46177</v>
      </c>
      <c r="O45" s="214">
        <f>+N45+12+3+2</f>
        <v>46194</v>
      </c>
      <c r="P45" s="214">
        <f>+O45+15</f>
        <v>46209</v>
      </c>
      <c r="Q45" s="214">
        <f>+P45+7+4+2</f>
        <v>46222</v>
      </c>
      <c r="R45" s="220">
        <f>+Q45+12+4</f>
        <v>46238</v>
      </c>
      <c r="S45" s="214" t="s">
        <v>48</v>
      </c>
      <c r="T45" s="214">
        <f>+R45+7+2</f>
        <v>46247</v>
      </c>
      <c r="U45" s="214">
        <f>+T45+10+4</f>
        <v>46261</v>
      </c>
      <c r="V45" s="220">
        <f>+U45+5</f>
        <v>46266</v>
      </c>
      <c r="W45" s="239">
        <f>+V45+7</f>
        <v>46273</v>
      </c>
      <c r="X45" s="240">
        <f>W45+9</f>
        <v>46282</v>
      </c>
      <c r="Y45" s="241">
        <f>+X45+30+1</f>
        <v>46313</v>
      </c>
      <c r="Z45" s="7"/>
    </row>
    <row r="46" spans="2:26" ht="86.5" customHeight="1" thickBot="1">
      <c r="B46" s="537"/>
      <c r="C46" s="539"/>
      <c r="D46" s="545"/>
      <c r="E46" s="547"/>
      <c r="F46" s="549"/>
      <c r="G46" s="551"/>
      <c r="H46" s="540"/>
      <c r="I46" s="242" t="s">
        <v>49</v>
      </c>
      <c r="J46" s="235"/>
      <c r="K46" s="235"/>
      <c r="L46" s="235"/>
      <c r="M46" s="235"/>
      <c r="N46" s="235"/>
      <c r="O46" s="235"/>
      <c r="P46" s="235"/>
      <c r="Q46" s="235"/>
      <c r="R46" s="235"/>
      <c r="S46" s="235"/>
      <c r="T46" s="235"/>
      <c r="U46" s="235"/>
      <c r="V46" s="235"/>
      <c r="W46" s="235"/>
      <c r="X46" s="235"/>
      <c r="Y46" s="235"/>
      <c r="Z46" s="7"/>
    </row>
    <row r="47" spans="2:26" ht="59.5" customHeight="1" thickBot="1">
      <c r="B47" s="186"/>
      <c r="C47" s="99" t="s">
        <v>50</v>
      </c>
      <c r="D47" s="340"/>
      <c r="E47" s="176"/>
      <c r="F47" s="177"/>
      <c r="G47" s="177"/>
      <c r="H47" s="178"/>
      <c r="I47" s="179"/>
      <c r="J47" s="180"/>
      <c r="K47" s="181"/>
      <c r="L47" s="181"/>
      <c r="M47" s="182"/>
      <c r="N47" s="183"/>
      <c r="O47" s="181"/>
      <c r="P47" s="184"/>
      <c r="Q47" s="180"/>
      <c r="R47" s="180"/>
      <c r="S47" s="181"/>
      <c r="T47" s="181"/>
      <c r="U47" s="181"/>
      <c r="V47" s="185"/>
      <c r="W47" s="184"/>
      <c r="X47" s="183"/>
      <c r="Y47" s="184"/>
      <c r="Z47" s="7"/>
    </row>
    <row r="48" spans="2:26" ht="18.5">
      <c r="B48" s="6"/>
      <c r="C48" s="6"/>
      <c r="D48" s="27"/>
      <c r="E48" s="6"/>
      <c r="F48" s="6"/>
      <c r="G48" s="6"/>
      <c r="H48" s="28"/>
      <c r="I48" s="6"/>
      <c r="J48" s="6"/>
      <c r="K48" s="6"/>
      <c r="L48" s="6"/>
      <c r="M48" s="6"/>
      <c r="N48" s="6"/>
      <c r="O48" s="6"/>
      <c r="P48" s="6"/>
      <c r="Q48" s="6"/>
      <c r="R48" s="28"/>
      <c r="S48" s="6"/>
      <c r="T48" s="6"/>
      <c r="U48" s="6"/>
      <c r="V48" s="6"/>
      <c r="W48" s="6"/>
      <c r="X48" s="41"/>
      <c r="Y48" s="41"/>
      <c r="Z48" s="7"/>
    </row>
    <row r="49" spans="2:26" ht="15">
      <c r="B49" s="16"/>
      <c r="C49" s="19"/>
      <c r="D49" s="29"/>
      <c r="E49" s="19"/>
      <c r="F49" s="19"/>
      <c r="G49" s="19"/>
      <c r="H49" s="20"/>
      <c r="I49" s="19"/>
      <c r="J49" s="19"/>
      <c r="K49" s="39"/>
      <c r="L49" s="16"/>
      <c r="M49" s="16"/>
      <c r="N49" s="16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7"/>
      <c r="Z49" s="7"/>
    </row>
    <row r="50" spans="2:26" ht="38.5">
      <c r="B50" s="30"/>
      <c r="C50" s="31"/>
      <c r="D50" s="32"/>
      <c r="E50" s="33"/>
      <c r="F50" s="34"/>
      <c r="G50" s="34"/>
      <c r="H50" s="35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7"/>
      <c r="Z50" s="7"/>
    </row>
    <row r="51" spans="2:26" ht="15" thickBot="1">
      <c r="B51" s="7"/>
      <c r="C51" s="7"/>
      <c r="D51" s="25"/>
      <c r="E51" s="7"/>
      <c r="F51" s="7"/>
      <c r="G51" s="7"/>
      <c r="H51" s="26"/>
      <c r="I51" s="7"/>
      <c r="J51" s="7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2"/>
      <c r="X51" s="2"/>
      <c r="Y51" s="7"/>
      <c r="Z51" s="7"/>
    </row>
    <row r="52" spans="2:26" ht="19" thickBot="1">
      <c r="B52" s="7"/>
      <c r="C52" s="568" t="s">
        <v>51</v>
      </c>
      <c r="D52" s="569"/>
      <c r="E52" s="569"/>
      <c r="F52" s="569"/>
      <c r="G52" s="570"/>
      <c r="H52" s="53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7"/>
      <c r="W52" s="7"/>
      <c r="X52" s="7"/>
      <c r="Y52" s="7"/>
      <c r="Z52" s="7"/>
    </row>
    <row r="53" spans="2:26" ht="19" thickBot="1">
      <c r="B53" s="7"/>
      <c r="C53" s="42" t="s">
        <v>52</v>
      </c>
      <c r="D53" s="571" t="s">
        <v>7</v>
      </c>
      <c r="E53" s="572"/>
      <c r="F53" s="572"/>
      <c r="G53" s="573"/>
      <c r="H53" s="53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7"/>
      <c r="W53" s="7"/>
      <c r="X53" s="7"/>
      <c r="Y53" s="7"/>
      <c r="Z53" s="7"/>
    </row>
    <row r="54" spans="2:26" ht="19" thickBot="1">
      <c r="B54" s="7"/>
      <c r="C54" s="3"/>
      <c r="D54" s="36"/>
      <c r="E54" s="4"/>
      <c r="F54" s="4"/>
      <c r="G54" s="4"/>
      <c r="H54" s="53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7"/>
      <c r="W54" s="7"/>
      <c r="X54" s="7"/>
      <c r="Y54" s="7"/>
      <c r="Z54" s="7"/>
    </row>
    <row r="55" spans="2:26" ht="19" thickBot="1">
      <c r="B55" s="7"/>
      <c r="C55" s="552" t="s">
        <v>53</v>
      </c>
      <c r="D55" s="555"/>
      <c r="E55" s="574" t="s">
        <v>54</v>
      </c>
      <c r="F55" s="575"/>
      <c r="G55" s="575"/>
      <c r="H55" s="575"/>
      <c r="I55" s="576"/>
      <c r="J55" s="8"/>
      <c r="K55" s="581" t="s">
        <v>55</v>
      </c>
      <c r="L55" s="582"/>
      <c r="M55" s="583" t="s">
        <v>56</v>
      </c>
      <c r="N55" s="584"/>
      <c r="O55" s="585"/>
      <c r="P55" s="8"/>
      <c r="Q55" s="586" t="s">
        <v>19</v>
      </c>
      <c r="R55" s="587"/>
      <c r="S55" s="587"/>
      <c r="T55" s="587"/>
      <c r="U55" s="588"/>
      <c r="V55" s="7"/>
      <c r="W55" s="7"/>
      <c r="X55" s="7"/>
      <c r="Y55" s="7"/>
      <c r="Z55" s="7"/>
    </row>
    <row r="56" spans="2:26" ht="22.5" customHeight="1" thickBot="1">
      <c r="B56" s="7"/>
      <c r="C56" s="552" t="s">
        <v>57</v>
      </c>
      <c r="D56" s="555"/>
      <c r="E56" s="46" t="s">
        <v>46</v>
      </c>
      <c r="F56" s="47"/>
      <c r="G56" s="596" t="s">
        <v>58</v>
      </c>
      <c r="H56" s="597"/>
      <c r="I56" s="598"/>
      <c r="J56" s="8"/>
      <c r="K56" s="599">
        <v>1</v>
      </c>
      <c r="L56" s="600"/>
      <c r="M56" s="593" t="s">
        <v>59</v>
      </c>
      <c r="N56" s="594"/>
      <c r="O56" s="595"/>
      <c r="P56" s="8"/>
      <c r="Q56" s="43" t="s">
        <v>45</v>
      </c>
      <c r="R56" s="593" t="s">
        <v>60</v>
      </c>
      <c r="S56" s="594"/>
      <c r="T56" s="594"/>
      <c r="U56" s="595"/>
      <c r="V56" s="7"/>
      <c r="W56" s="7"/>
      <c r="X56" s="7"/>
      <c r="Y56" s="7"/>
      <c r="Z56" s="7"/>
    </row>
    <row r="57" spans="2:26" ht="36.75" customHeight="1" thickBot="1">
      <c r="B57" s="7"/>
      <c r="C57" s="552" t="s">
        <v>61</v>
      </c>
      <c r="D57" s="555"/>
      <c r="E57" s="48" t="s">
        <v>62</v>
      </c>
      <c r="F57" s="49"/>
      <c r="G57" s="556" t="s">
        <v>63</v>
      </c>
      <c r="H57" s="557"/>
      <c r="I57" s="558"/>
      <c r="J57" s="8"/>
      <c r="K57" s="591">
        <v>2</v>
      </c>
      <c r="L57" s="592"/>
      <c r="M57" s="593" t="s">
        <v>64</v>
      </c>
      <c r="N57" s="594"/>
      <c r="O57" s="595"/>
      <c r="P57" s="8"/>
      <c r="Q57" s="44" t="s">
        <v>65</v>
      </c>
      <c r="R57" s="593" t="s">
        <v>66</v>
      </c>
      <c r="S57" s="594"/>
      <c r="T57" s="594"/>
      <c r="U57" s="595"/>
      <c r="V57" s="7"/>
      <c r="W57" s="7"/>
      <c r="X57" s="7"/>
      <c r="Y57" s="7"/>
      <c r="Z57" s="7"/>
    </row>
    <row r="58" spans="2:26" ht="19" thickBot="1">
      <c r="B58" s="7"/>
      <c r="C58" s="552" t="s">
        <v>67</v>
      </c>
      <c r="D58" s="555"/>
      <c r="E58" s="46" t="s">
        <v>68</v>
      </c>
      <c r="F58" s="47"/>
      <c r="G58" s="556" t="s">
        <v>69</v>
      </c>
      <c r="H58" s="557"/>
      <c r="I58" s="558"/>
      <c r="J58" s="8"/>
      <c r="K58" s="591">
        <v>3</v>
      </c>
      <c r="L58" s="592"/>
      <c r="M58" s="593" t="s">
        <v>70</v>
      </c>
      <c r="N58" s="594"/>
      <c r="O58" s="595"/>
      <c r="P58" s="8"/>
      <c r="Q58" s="45" t="s">
        <v>71</v>
      </c>
      <c r="R58" s="578" t="s">
        <v>72</v>
      </c>
      <c r="S58" s="579"/>
      <c r="T58" s="579"/>
      <c r="U58" s="580"/>
      <c r="V58" s="7"/>
      <c r="W58" s="7"/>
      <c r="X58" s="7"/>
      <c r="Y58" s="7"/>
      <c r="Z58" s="7"/>
    </row>
    <row r="59" spans="2:26" ht="19" thickBot="1">
      <c r="B59" s="7"/>
      <c r="C59" s="552" t="s">
        <v>73</v>
      </c>
      <c r="D59" s="555"/>
      <c r="E59" s="48" t="s">
        <v>74</v>
      </c>
      <c r="F59" s="49"/>
      <c r="G59" s="556" t="s">
        <v>75</v>
      </c>
      <c r="H59" s="557"/>
      <c r="I59" s="558"/>
      <c r="J59" s="8"/>
      <c r="K59" s="559">
        <v>4</v>
      </c>
      <c r="L59" s="560"/>
      <c r="M59" s="578" t="s">
        <v>76</v>
      </c>
      <c r="N59" s="579"/>
      <c r="O59" s="580"/>
      <c r="P59" s="8"/>
      <c r="Q59" s="8"/>
      <c r="R59" s="8"/>
      <c r="S59" s="8"/>
      <c r="T59" s="8"/>
      <c r="U59" s="8"/>
      <c r="V59" s="7"/>
      <c r="W59" s="7"/>
      <c r="X59" s="7"/>
      <c r="Y59" s="7"/>
      <c r="Z59" s="7"/>
    </row>
    <row r="60" spans="2:26" ht="19" thickBot="1">
      <c r="B60" s="7"/>
      <c r="C60" s="563" t="s">
        <v>77</v>
      </c>
      <c r="D60" s="564"/>
      <c r="E60" s="50" t="s">
        <v>78</v>
      </c>
      <c r="F60" s="51"/>
      <c r="G60" s="565" t="s">
        <v>79</v>
      </c>
      <c r="H60" s="566"/>
      <c r="I60" s="567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7"/>
      <c r="W60" s="7"/>
      <c r="X60" s="7"/>
      <c r="Y60" s="7"/>
      <c r="Z60" s="7"/>
    </row>
    <row r="61" spans="2:26" ht="54" customHeight="1">
      <c r="B61" s="7"/>
      <c r="C61" s="552" t="s">
        <v>80</v>
      </c>
      <c r="D61" s="552"/>
      <c r="E61" s="552"/>
      <c r="F61" s="8"/>
      <c r="G61" s="8"/>
      <c r="H61" s="53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7"/>
      <c r="W61" s="7"/>
      <c r="X61" s="7"/>
      <c r="Y61" s="7"/>
      <c r="Z61" s="7"/>
    </row>
    <row r="62" spans="2:26" ht="18.5">
      <c r="B62" s="7"/>
      <c r="C62" s="5" t="s">
        <v>81</v>
      </c>
      <c r="D62" s="54"/>
      <c r="E62" s="8"/>
      <c r="F62" s="8"/>
      <c r="G62" s="8"/>
      <c r="H62" s="53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7"/>
      <c r="W62" s="7"/>
      <c r="X62" s="7"/>
      <c r="Y62" s="7"/>
      <c r="Z62" s="7"/>
    </row>
    <row r="63" spans="2:26" ht="18.5">
      <c r="B63" s="7"/>
      <c r="C63" s="5" t="s">
        <v>82</v>
      </c>
      <c r="D63" s="54"/>
      <c r="E63" s="8"/>
      <c r="F63" s="8"/>
      <c r="G63" s="8"/>
      <c r="H63" s="53"/>
      <c r="I63" s="8"/>
      <c r="J63" s="8"/>
      <c r="K63" s="6"/>
      <c r="L63" s="6"/>
      <c r="M63" s="6"/>
      <c r="N63" s="6"/>
      <c r="O63" s="6"/>
      <c r="P63" s="6"/>
      <c r="Q63" s="6"/>
      <c r="R63" s="6"/>
      <c r="S63" s="8"/>
      <c r="T63" s="8"/>
      <c r="U63" s="6"/>
      <c r="V63" s="7"/>
      <c r="W63" s="2"/>
      <c r="X63" s="2"/>
      <c r="Y63" s="7"/>
      <c r="Z63" s="7"/>
    </row>
    <row r="64" spans="2:26" ht="18.5">
      <c r="B64" s="7"/>
      <c r="C64" s="5"/>
      <c r="D64" s="54"/>
      <c r="E64" s="8"/>
      <c r="F64" s="8"/>
      <c r="G64" s="8"/>
      <c r="H64" s="53"/>
      <c r="I64" s="8"/>
      <c r="J64" s="8"/>
      <c r="K64" s="6"/>
      <c r="L64" s="6"/>
      <c r="M64" s="6"/>
      <c r="N64" s="6"/>
      <c r="O64" s="6"/>
      <c r="P64" s="6"/>
      <c r="Q64" s="6"/>
      <c r="R64" s="6"/>
      <c r="S64" s="8"/>
      <c r="T64" s="8"/>
      <c r="U64" s="8"/>
      <c r="V64" s="7"/>
      <c r="W64" s="2"/>
      <c r="X64" s="2"/>
      <c r="Y64" s="7"/>
      <c r="Z64" s="7"/>
    </row>
    <row r="65" spans="2:26" ht="18.5">
      <c r="B65" s="7"/>
      <c r="C65" s="5"/>
      <c r="D65" s="54"/>
      <c r="E65" s="8"/>
      <c r="F65" s="8"/>
      <c r="G65" s="8"/>
      <c r="H65" s="53"/>
      <c r="I65" s="8"/>
      <c r="J65" s="8"/>
      <c r="K65" s="6"/>
      <c r="L65" s="6"/>
      <c r="M65" s="6"/>
      <c r="N65" s="6"/>
      <c r="O65" s="6"/>
      <c r="P65" s="6"/>
      <c r="Q65" s="6"/>
      <c r="R65" s="6"/>
      <c r="S65" s="8"/>
      <c r="T65" s="8"/>
      <c r="U65" s="8"/>
      <c r="V65" s="7"/>
      <c r="W65" s="2"/>
      <c r="X65" s="2"/>
      <c r="Y65" s="7"/>
      <c r="Z65" s="7"/>
    </row>
    <row r="66" spans="2:26" ht="27">
      <c r="B66" s="7"/>
      <c r="C66" s="8"/>
      <c r="D66" s="54"/>
      <c r="E66" s="8"/>
      <c r="F66" s="8"/>
      <c r="G66" s="8"/>
      <c r="H66" s="53"/>
      <c r="I66" s="8"/>
      <c r="J66" s="8"/>
      <c r="K66" s="8"/>
      <c r="L66" s="8"/>
      <c r="M66" s="8"/>
      <c r="N66" s="8"/>
      <c r="O66" s="8"/>
      <c r="P66" s="553"/>
      <c r="Q66" s="553"/>
      <c r="R66" s="553"/>
      <c r="S66" s="553"/>
      <c r="T66" s="553"/>
      <c r="U66" s="8"/>
      <c r="V66" s="7"/>
      <c r="W66" s="7"/>
      <c r="X66" s="7"/>
      <c r="Y66" s="7"/>
      <c r="Z66" s="7"/>
    </row>
    <row r="67" spans="2:26" ht="22.5">
      <c r="C67" s="52"/>
      <c r="D67" s="55"/>
      <c r="E67" s="52"/>
      <c r="F67" s="52"/>
      <c r="G67" s="52"/>
      <c r="H67" s="56"/>
      <c r="I67" s="52"/>
      <c r="J67" s="9"/>
      <c r="K67" s="92"/>
      <c r="L67" s="151"/>
      <c r="M67" s="92"/>
      <c r="N67" s="93"/>
      <c r="O67" s="348" t="s">
        <v>180</v>
      </c>
      <c r="P67" s="348"/>
      <c r="Q67" s="348"/>
      <c r="R67" s="52"/>
      <c r="S67" s="52"/>
      <c r="T67" s="52"/>
      <c r="U67" s="52"/>
      <c r="Z67" s="7"/>
    </row>
    <row r="68" spans="2:26" ht="18.5">
      <c r="C68" s="52"/>
      <c r="D68" s="55"/>
      <c r="E68" s="52"/>
      <c r="F68" s="52"/>
      <c r="G68" s="52"/>
      <c r="H68" s="56"/>
      <c r="I68" s="52"/>
      <c r="J68" s="92"/>
      <c r="K68" s="92"/>
      <c r="L68" s="151"/>
      <c r="M68" s="92"/>
      <c r="N68" s="93"/>
      <c r="O68" s="93"/>
      <c r="P68" s="93"/>
      <c r="Q68" s="9"/>
      <c r="R68" s="52"/>
      <c r="S68" s="52"/>
      <c r="T68" s="52"/>
      <c r="U68" s="52"/>
    </row>
    <row r="69" spans="2:26" ht="18.5">
      <c r="C69" s="52"/>
      <c r="D69" s="55"/>
      <c r="E69" s="52"/>
      <c r="F69" s="52"/>
      <c r="G69" s="52"/>
      <c r="H69" s="56"/>
      <c r="I69" s="52"/>
      <c r="J69" s="92"/>
      <c r="K69" s="92"/>
      <c r="L69" s="151"/>
      <c r="M69" s="92"/>
      <c r="N69" s="93"/>
      <c r="O69" s="93"/>
      <c r="P69" s="93"/>
      <c r="Q69" s="9"/>
      <c r="R69" s="52"/>
      <c r="S69" s="52"/>
      <c r="T69" s="52"/>
      <c r="U69" s="52"/>
    </row>
    <row r="70" spans="2:26" ht="18.5">
      <c r="C70" s="52"/>
      <c r="D70" s="55"/>
      <c r="E70" s="52"/>
      <c r="F70" s="52"/>
      <c r="G70" s="52"/>
      <c r="H70" s="56"/>
      <c r="I70" s="52"/>
      <c r="J70" s="9"/>
      <c r="K70" s="92"/>
      <c r="L70" s="151"/>
      <c r="M70" s="92"/>
      <c r="N70" s="93"/>
      <c r="O70" s="93"/>
      <c r="P70" s="93"/>
      <c r="Q70" s="9"/>
      <c r="R70" s="52"/>
      <c r="S70" s="52"/>
      <c r="T70" s="52"/>
      <c r="U70" s="52"/>
    </row>
    <row r="71" spans="2:26" ht="22.5">
      <c r="C71" s="52"/>
      <c r="D71" s="55"/>
      <c r="E71" s="52"/>
      <c r="F71" s="52"/>
      <c r="G71" s="52"/>
      <c r="H71" s="56"/>
      <c r="I71" s="52"/>
      <c r="J71" s="9"/>
      <c r="K71" s="544" t="s">
        <v>83</v>
      </c>
      <c r="L71" s="544"/>
      <c r="M71" s="544"/>
      <c r="N71" s="544"/>
      <c r="O71" s="544"/>
      <c r="P71" s="93"/>
      <c r="Q71" s="9"/>
      <c r="R71" s="52"/>
      <c r="S71" s="52"/>
      <c r="T71" s="52"/>
      <c r="U71" s="52"/>
    </row>
    <row r="72" spans="2:26" ht="18.5">
      <c r="C72" s="52"/>
      <c r="D72" s="55"/>
      <c r="E72" s="52"/>
      <c r="F72" s="52"/>
      <c r="G72" s="52"/>
      <c r="H72" s="56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</row>
    <row r="73" spans="2:26" ht="18.5">
      <c r="C73" s="52"/>
      <c r="D73" s="55"/>
      <c r="E73" s="52"/>
      <c r="F73" s="52"/>
      <c r="G73" s="52"/>
      <c r="H73" s="56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</row>
    <row r="74" spans="2:26" ht="26">
      <c r="C74" s="52"/>
      <c r="D74" s="55"/>
      <c r="E74" s="52"/>
      <c r="F74" s="52"/>
      <c r="G74" s="52"/>
      <c r="H74" s="56"/>
      <c r="I74" s="52"/>
      <c r="J74" s="52"/>
      <c r="K74" s="52"/>
      <c r="L74" s="52"/>
      <c r="M74" s="52"/>
      <c r="N74" s="52"/>
      <c r="O74" s="52"/>
      <c r="P74" s="554"/>
      <c r="Q74" s="554"/>
      <c r="R74" s="554"/>
      <c r="S74" s="554"/>
      <c r="T74" s="554"/>
      <c r="U74" s="52"/>
    </row>
    <row r="81" spans="12:16" ht="22.5">
      <c r="L81" s="343" t="s">
        <v>84</v>
      </c>
      <c r="M81" s="343"/>
      <c r="N81" s="343"/>
      <c r="O81" s="174"/>
      <c r="P81" s="174"/>
    </row>
  </sheetData>
  <mergeCells count="155">
    <mergeCell ref="B33:B34"/>
    <mergeCell ref="B43:B44"/>
    <mergeCell ref="L5:P5"/>
    <mergeCell ref="D8:L8"/>
    <mergeCell ref="D9:L9"/>
    <mergeCell ref="D10:L10"/>
    <mergeCell ref="D11:L11"/>
    <mergeCell ref="K14:Q14"/>
    <mergeCell ref="D12:L12"/>
    <mergeCell ref="E19:E20"/>
    <mergeCell ref="D19:D20"/>
    <mergeCell ref="B21:B22"/>
    <mergeCell ref="C21:C22"/>
    <mergeCell ref="D21:D22"/>
    <mergeCell ref="E21:E22"/>
    <mergeCell ref="F21:F22"/>
    <mergeCell ref="H21:H22"/>
    <mergeCell ref="G21:G22"/>
    <mergeCell ref="B19:B20"/>
    <mergeCell ref="C19:C20"/>
    <mergeCell ref="F19:F20"/>
    <mergeCell ref="G19:G20"/>
    <mergeCell ref="H19:H20"/>
    <mergeCell ref="F25:F26"/>
    <mergeCell ref="X16:Y16"/>
    <mergeCell ref="D17:D18"/>
    <mergeCell ref="F17:F18"/>
    <mergeCell ref="H17:H18"/>
    <mergeCell ref="G17:G18"/>
    <mergeCell ref="E17:E18"/>
    <mergeCell ref="I16:I18"/>
    <mergeCell ref="J17:J18"/>
    <mergeCell ref="S17:S18"/>
    <mergeCell ref="Y17:Y18"/>
    <mergeCell ref="B16:H16"/>
    <mergeCell ref="J16:M16"/>
    <mergeCell ref="N16:P16"/>
    <mergeCell ref="Q16:W16"/>
    <mergeCell ref="B17:B18"/>
    <mergeCell ref="C17:C18"/>
    <mergeCell ref="F29:F30"/>
    <mergeCell ref="G27:G28"/>
    <mergeCell ref="G29:G30"/>
    <mergeCell ref="H27:H28"/>
    <mergeCell ref="H29:H30"/>
    <mergeCell ref="H33:H34"/>
    <mergeCell ref="K58:L58"/>
    <mergeCell ref="M58:O58"/>
    <mergeCell ref="R58:U58"/>
    <mergeCell ref="G56:I56"/>
    <mergeCell ref="K56:L56"/>
    <mergeCell ref="M56:O56"/>
    <mergeCell ref="R56:U56"/>
    <mergeCell ref="G57:I57"/>
    <mergeCell ref="K57:L57"/>
    <mergeCell ref="M57:O57"/>
    <mergeCell ref="R57:U57"/>
    <mergeCell ref="Q55:U55"/>
    <mergeCell ref="F33:F34"/>
    <mergeCell ref="G33:G34"/>
    <mergeCell ref="H41:H42"/>
    <mergeCell ref="B25:B26"/>
    <mergeCell ref="B27:B28"/>
    <mergeCell ref="E25:E26"/>
    <mergeCell ref="E27:E28"/>
    <mergeCell ref="E29:E30"/>
    <mergeCell ref="C25:C26"/>
    <mergeCell ref="C27:C28"/>
    <mergeCell ref="C29:C30"/>
    <mergeCell ref="E33:E34"/>
    <mergeCell ref="B35:B36"/>
    <mergeCell ref="B41:B42"/>
    <mergeCell ref="E35:E36"/>
    <mergeCell ref="E41:E42"/>
    <mergeCell ref="C33:C34"/>
    <mergeCell ref="D33:D34"/>
    <mergeCell ref="C41:C42"/>
    <mergeCell ref="C35:C36"/>
    <mergeCell ref="G25:G26"/>
    <mergeCell ref="H25:H26"/>
    <mergeCell ref="F27:F28"/>
    <mergeCell ref="P66:T66"/>
    <mergeCell ref="P74:T74"/>
    <mergeCell ref="C59:D59"/>
    <mergeCell ref="G59:I59"/>
    <mergeCell ref="K59:L59"/>
    <mergeCell ref="D41:D42"/>
    <mergeCell ref="C58:D58"/>
    <mergeCell ref="G58:I58"/>
    <mergeCell ref="D25:D26"/>
    <mergeCell ref="D27:D28"/>
    <mergeCell ref="D29:D30"/>
    <mergeCell ref="C60:D60"/>
    <mergeCell ref="G60:I60"/>
    <mergeCell ref="C52:G52"/>
    <mergeCell ref="D53:G53"/>
    <mergeCell ref="C55:D55"/>
    <mergeCell ref="E55:I55"/>
    <mergeCell ref="D35:D36"/>
    <mergeCell ref="F35:F36"/>
    <mergeCell ref="C43:C44"/>
    <mergeCell ref="D43:D44"/>
    <mergeCell ref="E43:E44"/>
    <mergeCell ref="F43:F44"/>
    <mergeCell ref="G43:G44"/>
    <mergeCell ref="K71:O71"/>
    <mergeCell ref="L81:N81"/>
    <mergeCell ref="C45:C46"/>
    <mergeCell ref="D45:D46"/>
    <mergeCell ref="E45:E46"/>
    <mergeCell ref="F45:F46"/>
    <mergeCell ref="G45:G46"/>
    <mergeCell ref="H45:H46"/>
    <mergeCell ref="C61:E61"/>
    <mergeCell ref="M59:O59"/>
    <mergeCell ref="K55:L55"/>
    <mergeCell ref="M55:O55"/>
    <mergeCell ref="C56:D56"/>
    <mergeCell ref="C57:D57"/>
    <mergeCell ref="H43:H44"/>
    <mergeCell ref="G35:G36"/>
    <mergeCell ref="H35:H36"/>
    <mergeCell ref="F41:F42"/>
    <mergeCell ref="G41:G42"/>
    <mergeCell ref="O67:Q67"/>
    <mergeCell ref="B23:B24"/>
    <mergeCell ref="C23:C24"/>
    <mergeCell ref="D23:D24"/>
    <mergeCell ref="E23:E24"/>
    <mergeCell ref="F23:F24"/>
    <mergeCell ref="G23:G24"/>
    <mergeCell ref="H23:H24"/>
    <mergeCell ref="B31:B32"/>
    <mergeCell ref="C31:C32"/>
    <mergeCell ref="D31:D32"/>
    <mergeCell ref="E31:E32"/>
    <mergeCell ref="F31:F32"/>
    <mergeCell ref="G31:G32"/>
    <mergeCell ref="H31:H32"/>
    <mergeCell ref="B29:B30"/>
    <mergeCell ref="B45:B46"/>
    <mergeCell ref="B37:B38"/>
    <mergeCell ref="C37:C38"/>
    <mergeCell ref="D37:D38"/>
    <mergeCell ref="E37:E38"/>
    <mergeCell ref="F37:F38"/>
    <mergeCell ref="G37:G38"/>
    <mergeCell ref="H37:H38"/>
    <mergeCell ref="B39:B40"/>
    <mergeCell ref="C39:C40"/>
    <mergeCell ref="D39:D40"/>
    <mergeCell ref="E39:E40"/>
    <mergeCell ref="F39:F40"/>
    <mergeCell ref="G39:G40"/>
    <mergeCell ref="H39:H40"/>
  </mergeCells>
  <pageMargins left="0.15748031496063" right="0.15748031496063" top="0.27559055118110198" bottom="3.9370078740157501E-2" header="0.15748031496063" footer="0.15748031496063"/>
  <pageSetup paperSize="9" scale="20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022B2B-6A90-44BE-9F8C-9A3CC75757F3}">
  <dimension ref="B3:Z57"/>
  <sheetViews>
    <sheetView topLeftCell="D33" zoomScale="90" zoomScaleNormal="90" workbookViewId="0">
      <selection activeCell="N42" sqref="N42:P42"/>
    </sheetView>
  </sheetViews>
  <sheetFormatPr baseColWidth="10" defaultRowHeight="14.5"/>
  <cols>
    <col min="3" max="3" width="26.1796875" customWidth="1"/>
    <col min="5" max="5" width="20.26953125" customWidth="1"/>
    <col min="7" max="7" width="12.453125" customWidth="1"/>
    <col min="10" max="10" width="15.1796875" customWidth="1"/>
    <col min="11" max="19" width="12.7265625" bestFit="1" customWidth="1"/>
    <col min="21" max="26" width="12.7265625" bestFit="1" customWidth="1"/>
  </cols>
  <sheetData>
    <row r="3" spans="2:26" ht="15" thickBot="1"/>
    <row r="4" spans="2:26" ht="26.15" customHeight="1" thickBot="1">
      <c r="B4" s="187"/>
      <c r="C4" s="188" t="s">
        <v>1</v>
      </c>
      <c r="D4" s="188"/>
      <c r="E4" s="662" t="s">
        <v>150</v>
      </c>
      <c r="F4" s="663"/>
      <c r="G4" s="663"/>
      <c r="H4" s="663"/>
      <c r="I4" s="663"/>
      <c r="J4" s="663"/>
      <c r="K4" s="663"/>
      <c r="L4" s="189"/>
      <c r="M4" s="190"/>
      <c r="N4" s="190"/>
      <c r="O4" s="190"/>
      <c r="P4" s="190"/>
      <c r="Q4" s="190"/>
      <c r="R4" s="190"/>
      <c r="S4" s="190"/>
      <c r="T4" s="190"/>
      <c r="U4" s="190"/>
      <c r="V4" s="190"/>
      <c r="W4" s="189"/>
      <c r="X4" s="189"/>
      <c r="Y4" s="189"/>
      <c r="Z4" s="189"/>
    </row>
    <row r="5" spans="2:26" ht="23.15" customHeight="1" thickBot="1">
      <c r="B5" s="187"/>
      <c r="C5" s="191" t="s">
        <v>2</v>
      </c>
      <c r="D5" s="191"/>
      <c r="E5" s="663">
        <v>2026</v>
      </c>
      <c r="F5" s="663"/>
      <c r="G5" s="663"/>
      <c r="H5" s="663"/>
      <c r="I5" s="663"/>
      <c r="J5" s="663"/>
      <c r="K5" s="663"/>
      <c r="L5" s="189"/>
      <c r="M5" s="192"/>
      <c r="N5" s="189"/>
      <c r="O5" s="189"/>
      <c r="P5" s="189"/>
      <c r="Q5" s="189"/>
      <c r="R5" s="189"/>
      <c r="S5" s="193"/>
      <c r="T5" s="189"/>
      <c r="U5" s="189"/>
      <c r="V5" s="189"/>
      <c r="W5" s="189"/>
      <c r="X5" s="189"/>
      <c r="Y5" s="189"/>
      <c r="Z5" s="189"/>
    </row>
    <row r="6" spans="2:26" ht="19.399999999999999" customHeight="1" thickTop="1" thickBot="1">
      <c r="B6" s="187"/>
      <c r="C6" s="191" t="s">
        <v>3</v>
      </c>
      <c r="D6" s="188"/>
      <c r="E6" s="662" t="s">
        <v>150</v>
      </c>
      <c r="F6" s="663"/>
      <c r="G6" s="663"/>
      <c r="H6" s="663"/>
      <c r="I6" s="663"/>
      <c r="J6" s="663"/>
      <c r="K6" s="663"/>
      <c r="L6" s="189"/>
      <c r="M6" s="664" t="s">
        <v>170</v>
      </c>
      <c r="N6" s="665"/>
      <c r="O6" s="665"/>
      <c r="P6" s="665"/>
      <c r="Q6" s="665"/>
      <c r="R6" s="665"/>
      <c r="S6" s="665"/>
      <c r="T6" s="665"/>
      <c r="U6" s="666"/>
      <c r="V6" s="189"/>
      <c r="W6" s="189"/>
      <c r="X6" s="189"/>
      <c r="Y6" s="189"/>
      <c r="Z6" s="189"/>
    </row>
    <row r="7" spans="2:26" ht="33" customHeight="1" thickBot="1">
      <c r="B7" s="187"/>
      <c r="C7" s="191" t="s">
        <v>151</v>
      </c>
      <c r="D7" s="191"/>
      <c r="E7" s="670" t="s">
        <v>152</v>
      </c>
      <c r="F7" s="670"/>
      <c r="G7" s="670"/>
      <c r="H7" s="670"/>
      <c r="I7" s="670"/>
      <c r="J7" s="670"/>
      <c r="K7" s="670"/>
      <c r="L7" s="189"/>
      <c r="M7" s="667"/>
      <c r="N7" s="668"/>
      <c r="O7" s="668"/>
      <c r="P7" s="668"/>
      <c r="Q7" s="668"/>
      <c r="R7" s="668"/>
      <c r="S7" s="668"/>
      <c r="T7" s="668"/>
      <c r="U7" s="669"/>
      <c r="V7" s="189"/>
      <c r="W7" s="189"/>
      <c r="X7" s="189"/>
      <c r="Y7" s="189"/>
      <c r="Z7" s="189"/>
    </row>
    <row r="8" spans="2:26" ht="20.149999999999999" customHeight="1" thickBot="1">
      <c r="B8" s="187"/>
      <c r="C8" s="191" t="s">
        <v>6</v>
      </c>
      <c r="D8" s="191"/>
      <c r="E8" s="647" t="s">
        <v>153</v>
      </c>
      <c r="F8" s="647"/>
      <c r="G8" s="647"/>
      <c r="H8" s="647"/>
      <c r="I8" s="647"/>
      <c r="J8" s="647"/>
      <c r="K8" s="647"/>
      <c r="L8" s="189"/>
      <c r="M8" s="192"/>
      <c r="N8" s="189"/>
      <c r="O8" s="189"/>
      <c r="P8" s="189"/>
      <c r="Q8" s="189"/>
      <c r="R8" s="189"/>
      <c r="S8" s="193"/>
      <c r="T8" s="189"/>
      <c r="U8" s="189"/>
      <c r="V8" s="189"/>
      <c r="W8" s="189"/>
      <c r="X8" s="189"/>
      <c r="Y8" s="189"/>
      <c r="Z8" s="189"/>
    </row>
    <row r="9" spans="2:26" ht="23.5">
      <c r="B9" s="187"/>
      <c r="C9" s="194"/>
      <c r="D9" s="194"/>
      <c r="E9" s="195"/>
      <c r="F9" s="195"/>
      <c r="G9" s="195"/>
      <c r="H9" s="195"/>
      <c r="I9" s="195"/>
      <c r="J9" s="195"/>
      <c r="K9" s="195"/>
      <c r="L9" s="189"/>
      <c r="M9" s="192"/>
      <c r="N9" s="189"/>
      <c r="O9" s="189"/>
      <c r="P9" s="189"/>
      <c r="Q9" s="189"/>
      <c r="R9" s="189"/>
      <c r="S9" s="193"/>
      <c r="T9" s="189"/>
      <c r="U9" s="189"/>
      <c r="V9" s="189"/>
      <c r="W9" s="189"/>
      <c r="X9" s="189"/>
      <c r="Y9" s="189"/>
      <c r="Z9" s="189"/>
    </row>
    <row r="10" spans="2:26" ht="23.5">
      <c r="B10" s="187"/>
      <c r="C10" s="194"/>
      <c r="D10" s="194"/>
      <c r="E10" s="195"/>
      <c r="F10" s="195"/>
      <c r="G10" s="195"/>
      <c r="H10" s="195"/>
      <c r="I10" s="195"/>
      <c r="J10" s="195"/>
      <c r="K10" s="195"/>
      <c r="L10" s="189"/>
      <c r="M10" s="192"/>
      <c r="N10" s="189"/>
      <c r="O10" s="189"/>
      <c r="P10" s="189"/>
      <c r="Q10" s="189"/>
      <c r="R10" s="189"/>
      <c r="S10" s="193"/>
      <c r="T10" s="189"/>
      <c r="U10" s="189"/>
      <c r="V10" s="189"/>
      <c r="W10" s="189"/>
      <c r="X10" s="189"/>
      <c r="Y10" s="189"/>
      <c r="Z10" s="189"/>
    </row>
    <row r="11" spans="2:26" ht="24" thickBot="1">
      <c r="B11" s="187"/>
      <c r="C11" s="194"/>
      <c r="D11" s="194"/>
      <c r="E11" s="195"/>
      <c r="F11" s="195"/>
      <c r="G11" s="195"/>
      <c r="H11" s="195"/>
      <c r="I11" s="195"/>
      <c r="J11" s="195"/>
      <c r="K11" s="195"/>
      <c r="L11" s="189"/>
      <c r="M11" s="192"/>
      <c r="N11" s="189"/>
      <c r="O11" s="189"/>
      <c r="P11" s="189"/>
      <c r="Q11" s="189"/>
      <c r="R11" s="189"/>
      <c r="S11" s="193"/>
      <c r="T11" s="189"/>
      <c r="U11" s="189"/>
      <c r="V11" s="189"/>
      <c r="W11" s="189"/>
      <c r="X11" s="189"/>
      <c r="Y11" s="189"/>
      <c r="Z11" s="189"/>
    </row>
    <row r="12" spans="2:26" ht="24.5" thickTop="1" thickBot="1">
      <c r="B12" s="154"/>
      <c r="C12" s="154"/>
      <c r="D12" s="154"/>
      <c r="E12" s="154"/>
      <c r="F12" s="154"/>
      <c r="G12" s="154"/>
      <c r="H12" s="154"/>
      <c r="I12" s="154"/>
      <c r="J12" s="154"/>
      <c r="K12" s="156"/>
      <c r="L12" s="648" t="s">
        <v>154</v>
      </c>
      <c r="M12" s="649"/>
      <c r="N12" s="649"/>
      <c r="O12" s="649"/>
      <c r="P12" s="649"/>
      <c r="Q12" s="649"/>
      <c r="R12" s="650"/>
      <c r="S12" s="196"/>
      <c r="T12" s="154"/>
      <c r="U12" s="154"/>
      <c r="V12" s="154"/>
      <c r="W12" s="154"/>
      <c r="X12" s="154"/>
      <c r="Y12" s="154"/>
      <c r="Z12" s="154"/>
    </row>
    <row r="13" spans="2:26" ht="16" thickTop="1">
      <c r="B13" s="187"/>
      <c r="C13" s="197"/>
      <c r="D13" s="197"/>
      <c r="E13" s="187"/>
      <c r="F13" s="187"/>
      <c r="G13" s="187"/>
      <c r="H13" s="187"/>
      <c r="I13" s="187"/>
      <c r="J13" s="187"/>
      <c r="K13" s="187"/>
      <c r="L13" s="187"/>
      <c r="M13" s="187"/>
      <c r="N13" s="187"/>
      <c r="O13" s="187"/>
      <c r="P13" s="187"/>
      <c r="Q13" s="187"/>
      <c r="R13" s="187"/>
      <c r="S13" s="198"/>
      <c r="T13" s="187"/>
      <c r="U13" s="187"/>
      <c r="V13" s="187"/>
      <c r="W13" s="187"/>
      <c r="X13" s="187"/>
      <c r="Y13" s="187"/>
      <c r="Z13" s="187"/>
    </row>
    <row r="14" spans="2:26" ht="18">
      <c r="B14" s="651" t="s">
        <v>9</v>
      </c>
      <c r="C14" s="651"/>
      <c r="D14" s="651"/>
      <c r="E14" s="651"/>
      <c r="F14" s="651"/>
      <c r="G14" s="651"/>
      <c r="H14" s="651"/>
      <c r="I14" s="651"/>
      <c r="J14" s="652" t="s">
        <v>10</v>
      </c>
      <c r="K14" s="653" t="s">
        <v>11</v>
      </c>
      <c r="L14" s="653"/>
      <c r="M14" s="653"/>
      <c r="N14" s="653"/>
      <c r="O14" s="654" t="s">
        <v>12</v>
      </c>
      <c r="P14" s="654"/>
      <c r="Q14" s="654"/>
      <c r="R14" s="653" t="s">
        <v>13</v>
      </c>
      <c r="S14" s="653"/>
      <c r="T14" s="653"/>
      <c r="U14" s="653"/>
      <c r="V14" s="653"/>
      <c r="W14" s="653"/>
      <c r="X14" s="653"/>
      <c r="Y14" s="651" t="s">
        <v>14</v>
      </c>
      <c r="Z14" s="651"/>
    </row>
    <row r="15" spans="2:26" ht="62">
      <c r="B15" s="657" t="s">
        <v>15</v>
      </c>
      <c r="C15" s="658" t="s">
        <v>16</v>
      </c>
      <c r="D15" s="659"/>
      <c r="E15" s="656" t="s">
        <v>17</v>
      </c>
      <c r="F15" s="656" t="s">
        <v>18</v>
      </c>
      <c r="G15" s="656" t="s">
        <v>19</v>
      </c>
      <c r="H15" s="656" t="s">
        <v>20</v>
      </c>
      <c r="I15" s="655" t="s">
        <v>21</v>
      </c>
      <c r="J15" s="652"/>
      <c r="K15" s="655" t="s">
        <v>22</v>
      </c>
      <c r="L15" s="205" t="s">
        <v>23</v>
      </c>
      <c r="M15" s="205" t="s">
        <v>24</v>
      </c>
      <c r="N15" s="205" t="s">
        <v>25</v>
      </c>
      <c r="O15" s="205" t="s">
        <v>26</v>
      </c>
      <c r="P15" s="205" t="s">
        <v>27</v>
      </c>
      <c r="Q15" s="205" t="s">
        <v>28</v>
      </c>
      <c r="R15" s="205" t="s">
        <v>29</v>
      </c>
      <c r="S15" s="205" t="s">
        <v>30</v>
      </c>
      <c r="T15" s="655" t="s">
        <v>31</v>
      </c>
      <c r="U15" s="205" t="s">
        <v>32</v>
      </c>
      <c r="V15" s="205" t="s">
        <v>33</v>
      </c>
      <c r="W15" s="205" t="s">
        <v>34</v>
      </c>
      <c r="X15" s="205" t="s">
        <v>35</v>
      </c>
      <c r="Y15" s="673" t="s">
        <v>36</v>
      </c>
      <c r="Z15" s="655" t="s">
        <v>37</v>
      </c>
    </row>
    <row r="16" spans="2:26" ht="15.5">
      <c r="B16" s="657"/>
      <c r="C16" s="660"/>
      <c r="D16" s="661"/>
      <c r="E16" s="656"/>
      <c r="F16" s="656"/>
      <c r="G16" s="656"/>
      <c r="H16" s="656"/>
      <c r="I16" s="655"/>
      <c r="J16" s="652"/>
      <c r="K16" s="655"/>
      <c r="L16" s="206">
        <v>12</v>
      </c>
      <c r="M16" s="207">
        <v>3</v>
      </c>
      <c r="N16" s="206">
        <v>30</v>
      </c>
      <c r="O16" s="207">
        <v>15</v>
      </c>
      <c r="P16" s="206">
        <v>12</v>
      </c>
      <c r="Q16" s="208">
        <v>15</v>
      </c>
      <c r="R16" s="207">
        <v>7</v>
      </c>
      <c r="S16" s="209">
        <v>12</v>
      </c>
      <c r="T16" s="655"/>
      <c r="U16" s="206">
        <v>7</v>
      </c>
      <c r="V16" s="206">
        <v>10</v>
      </c>
      <c r="W16" s="206">
        <v>3</v>
      </c>
      <c r="X16" s="206">
        <v>3</v>
      </c>
      <c r="Y16" s="674"/>
      <c r="Z16" s="655"/>
    </row>
    <row r="17" spans="2:26" ht="55.4" customHeight="1">
      <c r="B17" s="644">
        <v>1</v>
      </c>
      <c r="C17" s="638" t="s">
        <v>155</v>
      </c>
      <c r="D17" s="639"/>
      <c r="E17" s="671"/>
      <c r="F17" s="636">
        <v>34</v>
      </c>
      <c r="G17" s="637" t="s">
        <v>45</v>
      </c>
      <c r="H17" s="642">
        <v>1</v>
      </c>
      <c r="I17" s="637" t="s">
        <v>168</v>
      </c>
      <c r="J17" s="213" t="s">
        <v>47</v>
      </c>
      <c r="K17" s="214">
        <v>45374</v>
      </c>
      <c r="L17" s="215">
        <f>K17+4</f>
        <v>45378</v>
      </c>
      <c r="M17" s="215">
        <f>L17+2</f>
        <v>45380</v>
      </c>
      <c r="N17" s="215">
        <f>M17+30</f>
        <v>45410</v>
      </c>
      <c r="O17" s="215">
        <f>N17+6</f>
        <v>45416</v>
      </c>
      <c r="P17" s="215">
        <f>O17+4</f>
        <v>45420</v>
      </c>
      <c r="Q17" s="215">
        <f>P17+2</f>
        <v>45422</v>
      </c>
      <c r="R17" s="215">
        <f>Q17+1</f>
        <v>45423</v>
      </c>
      <c r="S17" s="216">
        <f>R17+4</f>
        <v>45427</v>
      </c>
      <c r="T17" s="217"/>
      <c r="U17" s="215">
        <f>S17+4</f>
        <v>45431</v>
      </c>
      <c r="V17" s="215">
        <f>U17+4</f>
        <v>45435</v>
      </c>
      <c r="W17" s="215">
        <f>V17+3</f>
        <v>45438</v>
      </c>
      <c r="X17" s="215">
        <f>W17+2</f>
        <v>45440</v>
      </c>
      <c r="Y17" s="215">
        <f>X17+7</f>
        <v>45447</v>
      </c>
      <c r="Z17" s="215">
        <f>X17+30</f>
        <v>45470</v>
      </c>
    </row>
    <row r="18" spans="2:26" ht="36.75" customHeight="1">
      <c r="B18" s="645"/>
      <c r="C18" s="640"/>
      <c r="D18" s="641"/>
      <c r="E18" s="672"/>
      <c r="F18" s="637"/>
      <c r="G18" s="637"/>
      <c r="H18" s="642"/>
      <c r="I18" s="637"/>
      <c r="J18" s="218" t="s">
        <v>49</v>
      </c>
      <c r="K18" s="210"/>
      <c r="L18" s="210"/>
      <c r="M18" s="210"/>
      <c r="N18" s="210"/>
      <c r="O18" s="210"/>
      <c r="P18" s="210"/>
      <c r="Q18" s="210"/>
      <c r="R18" s="210"/>
      <c r="S18" s="210"/>
      <c r="T18" s="210"/>
      <c r="U18" s="210"/>
      <c r="V18" s="210"/>
      <c r="W18" s="210"/>
      <c r="X18" s="210"/>
      <c r="Y18" s="210"/>
      <c r="Z18" s="210"/>
    </row>
    <row r="19" spans="2:26" ht="36.75" customHeight="1">
      <c r="B19" s="644">
        <v>2</v>
      </c>
      <c r="C19" s="638" t="s">
        <v>159</v>
      </c>
      <c r="D19" s="639"/>
      <c r="E19" s="646"/>
      <c r="F19" s="636">
        <v>34</v>
      </c>
      <c r="G19" s="637" t="s">
        <v>45</v>
      </c>
      <c r="H19" s="642">
        <v>1</v>
      </c>
      <c r="I19" s="637" t="s">
        <v>168</v>
      </c>
      <c r="J19" s="213" t="s">
        <v>47</v>
      </c>
      <c r="K19" s="214">
        <v>45374</v>
      </c>
      <c r="L19" s="215">
        <f>K19+4</f>
        <v>45378</v>
      </c>
      <c r="M19" s="215">
        <f>L19+2</f>
        <v>45380</v>
      </c>
      <c r="N19" s="215">
        <f>M19+30</f>
        <v>45410</v>
      </c>
      <c r="O19" s="215">
        <f>N19+6</f>
        <v>45416</v>
      </c>
      <c r="P19" s="215">
        <f>O19+4</f>
        <v>45420</v>
      </c>
      <c r="Q19" s="215">
        <f>P19+2</f>
        <v>45422</v>
      </c>
      <c r="R19" s="215">
        <f>Q19+1</f>
        <v>45423</v>
      </c>
      <c r="S19" s="216">
        <f>R19+4</f>
        <v>45427</v>
      </c>
      <c r="T19" s="217"/>
      <c r="U19" s="215">
        <f>S19+4</f>
        <v>45431</v>
      </c>
      <c r="V19" s="215">
        <f>U19+4</f>
        <v>45435</v>
      </c>
      <c r="W19" s="215">
        <f>V19+3</f>
        <v>45438</v>
      </c>
      <c r="X19" s="215">
        <f>W19+2</f>
        <v>45440</v>
      </c>
      <c r="Y19" s="215">
        <f>X19+7</f>
        <v>45447</v>
      </c>
      <c r="Z19" s="215">
        <f>X19+30</f>
        <v>45470</v>
      </c>
    </row>
    <row r="20" spans="2:26" ht="56.25" customHeight="1">
      <c r="B20" s="645"/>
      <c r="C20" s="640"/>
      <c r="D20" s="641"/>
      <c r="E20" s="646"/>
      <c r="F20" s="637"/>
      <c r="G20" s="637"/>
      <c r="H20" s="642"/>
      <c r="I20" s="637"/>
      <c r="J20" s="218" t="s">
        <v>49</v>
      </c>
      <c r="K20" s="342"/>
      <c r="L20" s="342"/>
      <c r="M20" s="342"/>
      <c r="N20" s="342"/>
      <c r="O20" s="342"/>
      <c r="P20" s="342"/>
      <c r="Q20" s="342"/>
      <c r="R20" s="342"/>
      <c r="S20" s="342"/>
      <c r="T20" s="342"/>
      <c r="U20" s="342"/>
      <c r="V20" s="342"/>
      <c r="W20" s="342"/>
      <c r="X20" s="342"/>
      <c r="Y20" s="342"/>
      <c r="Z20" s="342"/>
    </row>
    <row r="21" spans="2:26" ht="48" customHeight="1">
      <c r="B21" s="635">
        <v>3</v>
      </c>
      <c r="C21" s="638" t="s">
        <v>179</v>
      </c>
      <c r="D21" s="639"/>
      <c r="E21" s="643">
        <v>0</v>
      </c>
      <c r="F21" s="636">
        <v>34</v>
      </c>
      <c r="G21" s="637" t="s">
        <v>45</v>
      </c>
      <c r="H21" s="642">
        <v>1</v>
      </c>
      <c r="I21" s="637" t="s">
        <v>168</v>
      </c>
      <c r="J21" s="213" t="s">
        <v>47</v>
      </c>
      <c r="K21" s="214">
        <v>45374</v>
      </c>
      <c r="L21" s="215">
        <f>K21+4</f>
        <v>45378</v>
      </c>
      <c r="M21" s="215">
        <f>L21+2</f>
        <v>45380</v>
      </c>
      <c r="N21" s="215">
        <f>M21+30</f>
        <v>45410</v>
      </c>
      <c r="O21" s="215">
        <f>N21+6</f>
        <v>45416</v>
      </c>
      <c r="P21" s="215">
        <f>O21+4</f>
        <v>45420</v>
      </c>
      <c r="Q21" s="215">
        <f>P21+2</f>
        <v>45422</v>
      </c>
      <c r="R21" s="215">
        <f>Q21+1</f>
        <v>45423</v>
      </c>
      <c r="S21" s="216">
        <f>R21+4</f>
        <v>45427</v>
      </c>
      <c r="T21" s="217"/>
      <c r="U21" s="215">
        <f>S21+4</f>
        <v>45431</v>
      </c>
      <c r="V21" s="215">
        <f>U21+4</f>
        <v>45435</v>
      </c>
      <c r="W21" s="215">
        <f>V21+3</f>
        <v>45438</v>
      </c>
      <c r="X21" s="215">
        <f>W21+2</f>
        <v>45440</v>
      </c>
      <c r="Y21" s="215">
        <f>X21+7</f>
        <v>45447</v>
      </c>
      <c r="Z21" s="215">
        <f>X21+30</f>
        <v>45470</v>
      </c>
    </row>
    <row r="22" spans="2:26" ht="36" customHeight="1">
      <c r="B22" s="635"/>
      <c r="C22" s="640"/>
      <c r="D22" s="641"/>
      <c r="E22" s="643"/>
      <c r="F22" s="637"/>
      <c r="G22" s="637"/>
      <c r="H22" s="642"/>
      <c r="I22" s="637"/>
      <c r="J22" s="218" t="s">
        <v>49</v>
      </c>
      <c r="K22" s="342"/>
      <c r="L22" s="342"/>
      <c r="M22" s="342"/>
      <c r="N22" s="342"/>
      <c r="O22" s="342"/>
      <c r="P22" s="342"/>
      <c r="Q22" s="342"/>
      <c r="R22" s="342"/>
      <c r="S22" s="342"/>
      <c r="T22" s="342"/>
      <c r="U22" s="342"/>
      <c r="V22" s="342"/>
      <c r="W22" s="342"/>
      <c r="X22" s="342"/>
      <c r="Y22" s="342"/>
      <c r="Z22" s="342"/>
    </row>
    <row r="23" spans="2:26" ht="20">
      <c r="B23" s="211"/>
      <c r="C23" s="252" t="s">
        <v>50</v>
      </c>
      <c r="D23" s="212"/>
      <c r="E23" s="199"/>
      <c r="F23" s="200"/>
      <c r="G23" s="201"/>
      <c r="H23" s="201"/>
      <c r="I23" s="201"/>
      <c r="J23" s="201"/>
      <c r="K23" s="202"/>
      <c r="L23" s="202"/>
      <c r="M23" s="202"/>
      <c r="N23" s="202"/>
      <c r="O23" s="202"/>
      <c r="P23" s="202"/>
      <c r="Q23" s="202"/>
      <c r="R23" s="201"/>
      <c r="S23" s="203"/>
      <c r="T23" s="202"/>
      <c r="U23" s="202"/>
      <c r="V23" s="202"/>
      <c r="W23" s="204"/>
      <c r="X23" s="202"/>
      <c r="Y23" s="202"/>
      <c r="Z23" s="202"/>
    </row>
    <row r="26" spans="2:26" ht="15" thickBot="1"/>
    <row r="27" spans="2:26" ht="19" thickBot="1">
      <c r="B27" s="568" t="s">
        <v>51</v>
      </c>
      <c r="C27" s="569"/>
      <c r="D27" s="569"/>
      <c r="E27" s="569"/>
      <c r="F27" s="570"/>
      <c r="G27" s="53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2:26" ht="56" thickBot="1">
      <c r="B28" s="42" t="s">
        <v>52</v>
      </c>
      <c r="C28" s="571" t="s">
        <v>7</v>
      </c>
      <c r="D28" s="572"/>
      <c r="E28" s="572"/>
      <c r="F28" s="573"/>
      <c r="G28" s="53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2:26" ht="19" thickBot="1">
      <c r="B29" s="3"/>
      <c r="C29" s="36"/>
      <c r="D29" s="4"/>
      <c r="E29" s="4"/>
      <c r="F29" s="4"/>
      <c r="G29" s="53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2:26" ht="19" thickBot="1">
      <c r="B30" s="552" t="s">
        <v>53</v>
      </c>
      <c r="C30" s="555"/>
      <c r="D30" s="574" t="s">
        <v>54</v>
      </c>
      <c r="E30" s="575"/>
      <c r="F30" s="575"/>
      <c r="G30" s="575"/>
      <c r="H30" s="576"/>
      <c r="I30" s="8"/>
      <c r="J30" s="581" t="s">
        <v>55</v>
      </c>
      <c r="K30" s="582"/>
      <c r="L30" s="583" t="s">
        <v>56</v>
      </c>
      <c r="M30" s="584"/>
      <c r="N30" s="585"/>
      <c r="O30" s="8"/>
      <c r="P30" s="586" t="s">
        <v>19</v>
      </c>
      <c r="Q30" s="587"/>
      <c r="R30" s="587"/>
      <c r="S30" s="587"/>
      <c r="T30" s="588"/>
    </row>
    <row r="31" spans="2:26" ht="19" thickBot="1">
      <c r="B31" s="552" t="s">
        <v>57</v>
      </c>
      <c r="C31" s="555"/>
      <c r="D31" s="46" t="s">
        <v>46</v>
      </c>
      <c r="E31" s="47"/>
      <c r="F31" s="596" t="s">
        <v>58</v>
      </c>
      <c r="G31" s="597"/>
      <c r="H31" s="598"/>
      <c r="I31" s="8"/>
      <c r="J31" s="599">
        <v>1</v>
      </c>
      <c r="K31" s="600"/>
      <c r="L31" s="593" t="s">
        <v>59</v>
      </c>
      <c r="M31" s="594"/>
      <c r="N31" s="595"/>
      <c r="O31" s="8"/>
      <c r="P31" s="43" t="s">
        <v>45</v>
      </c>
      <c r="Q31" s="593" t="s">
        <v>60</v>
      </c>
      <c r="R31" s="594"/>
      <c r="S31" s="594"/>
      <c r="T31" s="595"/>
    </row>
    <row r="32" spans="2:26" ht="19" thickBot="1">
      <c r="B32" s="552" t="s">
        <v>61</v>
      </c>
      <c r="C32" s="555"/>
      <c r="D32" s="48" t="s">
        <v>62</v>
      </c>
      <c r="E32" s="49"/>
      <c r="F32" s="556" t="s">
        <v>63</v>
      </c>
      <c r="G32" s="557"/>
      <c r="H32" s="558"/>
      <c r="I32" s="8"/>
      <c r="J32" s="591">
        <v>2</v>
      </c>
      <c r="K32" s="592"/>
      <c r="L32" s="593" t="s">
        <v>64</v>
      </c>
      <c r="M32" s="594"/>
      <c r="N32" s="595"/>
      <c r="O32" s="8"/>
      <c r="P32" s="44" t="s">
        <v>65</v>
      </c>
      <c r="Q32" s="593" t="s">
        <v>66</v>
      </c>
      <c r="R32" s="594"/>
      <c r="S32" s="594"/>
      <c r="T32" s="595"/>
    </row>
    <row r="33" spans="2:20" ht="19" thickBot="1">
      <c r="B33" s="552" t="s">
        <v>67</v>
      </c>
      <c r="C33" s="555"/>
      <c r="D33" s="46" t="s">
        <v>68</v>
      </c>
      <c r="E33" s="47"/>
      <c r="F33" s="556" t="s">
        <v>69</v>
      </c>
      <c r="G33" s="557"/>
      <c r="H33" s="558"/>
      <c r="I33" s="8"/>
      <c r="J33" s="591">
        <v>3</v>
      </c>
      <c r="K33" s="592"/>
      <c r="L33" s="593" t="s">
        <v>70</v>
      </c>
      <c r="M33" s="594"/>
      <c r="N33" s="595"/>
      <c r="O33" s="8"/>
      <c r="P33" s="45" t="s">
        <v>71</v>
      </c>
      <c r="Q33" s="578" t="s">
        <v>72</v>
      </c>
      <c r="R33" s="579"/>
      <c r="S33" s="579"/>
      <c r="T33" s="580"/>
    </row>
    <row r="34" spans="2:20" ht="19" thickBot="1">
      <c r="B34" s="552" t="s">
        <v>73</v>
      </c>
      <c r="C34" s="555"/>
      <c r="D34" s="48" t="s">
        <v>74</v>
      </c>
      <c r="E34" s="49"/>
      <c r="F34" s="556" t="s">
        <v>75</v>
      </c>
      <c r="G34" s="557"/>
      <c r="H34" s="558"/>
      <c r="I34" s="8"/>
      <c r="J34" s="559">
        <v>4</v>
      </c>
      <c r="K34" s="560"/>
      <c r="L34" s="578" t="s">
        <v>76</v>
      </c>
      <c r="M34" s="579"/>
      <c r="N34" s="580"/>
      <c r="O34" s="8"/>
      <c r="P34" s="8"/>
      <c r="Q34" s="8"/>
      <c r="R34" s="8"/>
      <c r="S34" s="8"/>
      <c r="T34" s="8"/>
    </row>
    <row r="35" spans="2:20" ht="19" thickBot="1">
      <c r="B35" s="563" t="s">
        <v>77</v>
      </c>
      <c r="C35" s="564"/>
      <c r="D35" s="50" t="s">
        <v>78</v>
      </c>
      <c r="E35" s="51"/>
      <c r="F35" s="565" t="s">
        <v>79</v>
      </c>
      <c r="G35" s="566"/>
      <c r="H35" s="567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2:20" ht="18.5">
      <c r="B36" s="552" t="s">
        <v>80</v>
      </c>
      <c r="C36" s="552"/>
      <c r="D36" s="552"/>
      <c r="E36" s="8"/>
      <c r="F36" s="8"/>
      <c r="G36" s="53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2:20" ht="18.5">
      <c r="B37" s="5" t="s">
        <v>81</v>
      </c>
      <c r="C37" s="54"/>
      <c r="D37" s="8"/>
      <c r="E37" s="8"/>
      <c r="F37" s="8"/>
      <c r="G37" s="53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2:20" ht="18.5">
      <c r="B38" s="5" t="s">
        <v>82</v>
      </c>
      <c r="C38" s="54"/>
      <c r="D38" s="8"/>
      <c r="E38" s="8"/>
      <c r="F38" s="8"/>
      <c r="G38" s="53"/>
      <c r="H38" s="8"/>
      <c r="I38" s="8"/>
      <c r="J38" s="6"/>
      <c r="K38" s="6"/>
      <c r="L38" s="6"/>
      <c r="M38" s="6"/>
      <c r="N38" s="6"/>
      <c r="O38" s="6"/>
      <c r="P38" s="6"/>
      <c r="Q38" s="6"/>
      <c r="R38" s="8"/>
      <c r="S38" s="8"/>
      <c r="T38" s="6"/>
    </row>
    <row r="39" spans="2:20" ht="18.5">
      <c r="B39" s="5"/>
      <c r="C39" s="54"/>
      <c r="D39" s="8"/>
      <c r="E39" s="8"/>
      <c r="F39" s="8"/>
      <c r="G39" s="53"/>
      <c r="H39" s="8"/>
      <c r="I39" s="8"/>
      <c r="J39" s="6"/>
      <c r="K39" s="6"/>
      <c r="L39" s="6"/>
      <c r="M39" s="6"/>
      <c r="N39" s="6"/>
      <c r="O39" s="6"/>
      <c r="P39" s="6"/>
      <c r="Q39" s="6"/>
      <c r="R39" s="8"/>
      <c r="S39" s="8"/>
      <c r="T39" s="8"/>
    </row>
    <row r="40" spans="2:20" ht="18.5">
      <c r="B40" s="5"/>
      <c r="C40" s="54"/>
      <c r="D40" s="8"/>
      <c r="E40" s="8"/>
      <c r="F40" s="8"/>
      <c r="G40" s="53"/>
      <c r="H40" s="8"/>
      <c r="I40" s="8"/>
      <c r="J40" s="6"/>
      <c r="K40" s="6"/>
      <c r="L40" s="6"/>
      <c r="M40" s="6"/>
      <c r="N40" s="6"/>
      <c r="O40" s="6"/>
      <c r="P40" s="6"/>
      <c r="Q40" s="6"/>
      <c r="R40" s="8"/>
      <c r="S40" s="8"/>
      <c r="T40" s="8"/>
    </row>
    <row r="41" spans="2:20" ht="27">
      <c r="B41" s="8"/>
      <c r="C41" s="54"/>
      <c r="D41" s="8"/>
      <c r="E41" s="8"/>
      <c r="F41" s="8"/>
      <c r="G41" s="53"/>
      <c r="H41" s="8"/>
      <c r="I41" s="8"/>
      <c r="J41" s="8"/>
      <c r="K41" s="8"/>
      <c r="L41" s="8"/>
      <c r="M41" s="8"/>
      <c r="N41" s="8"/>
      <c r="O41" s="553"/>
      <c r="P41" s="553"/>
      <c r="Q41" s="553"/>
      <c r="R41" s="553"/>
      <c r="S41" s="553"/>
      <c r="T41" s="8"/>
    </row>
    <row r="42" spans="2:20" ht="22.5">
      <c r="B42" s="52"/>
      <c r="C42" s="55"/>
      <c r="D42" s="52"/>
      <c r="E42" s="52"/>
      <c r="F42" s="52"/>
      <c r="G42" s="56"/>
      <c r="H42" s="52"/>
      <c r="I42" s="9"/>
      <c r="J42" s="92"/>
      <c r="K42" s="151"/>
      <c r="L42" s="92"/>
      <c r="M42" s="93"/>
      <c r="N42" s="348" t="s">
        <v>181</v>
      </c>
      <c r="O42" s="348"/>
      <c r="P42" s="348"/>
      <c r="Q42" s="52"/>
      <c r="R42" s="52"/>
      <c r="S42" s="52"/>
      <c r="T42" s="52"/>
    </row>
    <row r="43" spans="2:20" ht="18.5">
      <c r="B43" s="52"/>
      <c r="C43" s="55"/>
      <c r="D43" s="52"/>
      <c r="E43" s="52"/>
      <c r="F43" s="52"/>
      <c r="G43" s="56"/>
      <c r="H43" s="52"/>
      <c r="I43" s="92"/>
      <c r="J43" s="92"/>
      <c r="K43" s="151"/>
      <c r="L43" s="92"/>
      <c r="M43" s="93"/>
      <c r="N43" s="93"/>
      <c r="O43" s="93"/>
      <c r="P43" s="9"/>
      <c r="Q43" s="52"/>
      <c r="R43" s="52"/>
      <c r="S43" s="52"/>
      <c r="T43" s="52"/>
    </row>
    <row r="44" spans="2:20" ht="18.5">
      <c r="B44" s="52"/>
      <c r="C44" s="55"/>
      <c r="D44" s="52"/>
      <c r="E44" s="52"/>
      <c r="F44" s="52"/>
      <c r="G44" s="56"/>
      <c r="H44" s="52"/>
      <c r="I44" s="92"/>
      <c r="J44" s="92"/>
      <c r="K44" s="151"/>
      <c r="L44" s="92"/>
      <c r="M44" s="93"/>
      <c r="N44" s="93"/>
      <c r="O44" s="93"/>
      <c r="P44" s="9"/>
      <c r="Q44" s="52"/>
      <c r="R44" s="52"/>
      <c r="S44" s="52"/>
      <c r="T44" s="52"/>
    </row>
    <row r="45" spans="2:20" ht="18.5">
      <c r="B45" s="52"/>
      <c r="C45" s="55"/>
      <c r="D45" s="52"/>
      <c r="E45" s="52"/>
      <c r="F45" s="52"/>
      <c r="G45" s="56"/>
      <c r="H45" s="52"/>
      <c r="I45" s="9"/>
      <c r="J45" s="92"/>
      <c r="K45" s="151"/>
      <c r="L45" s="92"/>
      <c r="M45" s="93"/>
      <c r="N45" s="93"/>
      <c r="O45" s="93"/>
      <c r="P45" s="9"/>
      <c r="Q45" s="52"/>
      <c r="R45" s="52"/>
      <c r="S45" s="52"/>
      <c r="T45" s="52"/>
    </row>
    <row r="46" spans="2:20" ht="22.5">
      <c r="B46" s="52"/>
      <c r="C46" s="55"/>
      <c r="D46" s="52"/>
      <c r="E46" s="52"/>
      <c r="F46" s="52"/>
      <c r="G46" s="56"/>
      <c r="H46" s="52"/>
      <c r="I46" s="9"/>
      <c r="J46" s="544" t="s">
        <v>83</v>
      </c>
      <c r="K46" s="544"/>
      <c r="L46" s="544"/>
      <c r="M46" s="544"/>
      <c r="N46" s="544"/>
      <c r="O46" s="93"/>
      <c r="P46" s="9"/>
      <c r="Q46" s="52"/>
      <c r="R46" s="52"/>
      <c r="S46" s="52"/>
      <c r="T46" s="52"/>
    </row>
    <row r="47" spans="2:20" ht="18.5">
      <c r="B47" s="52"/>
      <c r="C47" s="55"/>
      <c r="D47" s="52"/>
      <c r="E47" s="52"/>
      <c r="F47" s="52"/>
      <c r="G47" s="56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</row>
    <row r="48" spans="2:20" ht="18.5">
      <c r="B48" s="52"/>
      <c r="C48" s="55"/>
      <c r="D48" s="52"/>
      <c r="E48" s="52"/>
      <c r="F48" s="52"/>
      <c r="G48" s="56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</row>
    <row r="49" spans="2:20" ht="26">
      <c r="B49" s="52"/>
      <c r="C49" s="55"/>
      <c r="D49" s="52"/>
      <c r="E49" s="52"/>
      <c r="F49" s="52"/>
      <c r="G49" s="56"/>
      <c r="H49" s="52"/>
      <c r="I49" s="52"/>
      <c r="J49" s="52"/>
      <c r="K49" s="52"/>
      <c r="L49" s="52"/>
      <c r="M49" s="52"/>
      <c r="N49" s="52"/>
      <c r="O49" s="554"/>
      <c r="P49" s="554"/>
      <c r="Q49" s="554"/>
      <c r="R49" s="554"/>
      <c r="S49" s="554"/>
      <c r="T49" s="52"/>
    </row>
    <row r="50" spans="2:20">
      <c r="C50" s="10"/>
      <c r="G50" s="11"/>
    </row>
    <row r="51" spans="2:20">
      <c r="C51" s="10"/>
      <c r="G51" s="11"/>
    </row>
    <row r="52" spans="2:20">
      <c r="C52" s="10"/>
      <c r="G52" s="11"/>
    </row>
    <row r="53" spans="2:20">
      <c r="C53" s="10"/>
      <c r="G53" s="11"/>
    </row>
    <row r="54" spans="2:20">
      <c r="C54" s="10"/>
      <c r="G54" s="11"/>
    </row>
    <row r="55" spans="2:20">
      <c r="C55" s="10"/>
      <c r="G55" s="11"/>
    </row>
    <row r="56" spans="2:20" ht="22.5">
      <c r="C56" s="10"/>
      <c r="G56" s="11"/>
      <c r="K56" s="343" t="s">
        <v>84</v>
      </c>
      <c r="L56" s="343"/>
      <c r="M56" s="343"/>
      <c r="N56" s="174"/>
      <c r="O56" s="174"/>
    </row>
    <row r="57" spans="2:20">
      <c r="C57" s="10"/>
      <c r="G57" s="11"/>
    </row>
  </sheetData>
  <mergeCells count="79">
    <mergeCell ref="Y14:Z14"/>
    <mergeCell ref="G17:G18"/>
    <mergeCell ref="H17:H18"/>
    <mergeCell ref="I17:I18"/>
    <mergeCell ref="B17:B18"/>
    <mergeCell ref="E17:E18"/>
    <mergeCell ref="F17:F18"/>
    <mergeCell ref="Y15:Y16"/>
    <mergeCell ref="Z15:Z16"/>
    <mergeCell ref="E4:K4"/>
    <mergeCell ref="E5:K5"/>
    <mergeCell ref="E6:K6"/>
    <mergeCell ref="M6:U7"/>
    <mergeCell ref="E7:K7"/>
    <mergeCell ref="E8:K8"/>
    <mergeCell ref="L12:R12"/>
    <mergeCell ref="B14:I14"/>
    <mergeCell ref="J14:J16"/>
    <mergeCell ref="K14:N14"/>
    <mergeCell ref="O14:Q14"/>
    <mergeCell ref="R14:X14"/>
    <mergeCell ref="K15:K16"/>
    <mergeCell ref="T15:T16"/>
    <mergeCell ref="G15:G16"/>
    <mergeCell ref="H15:H16"/>
    <mergeCell ref="I15:I16"/>
    <mergeCell ref="B15:B16"/>
    <mergeCell ref="E15:E16"/>
    <mergeCell ref="F15:F16"/>
    <mergeCell ref="C15:D16"/>
    <mergeCell ref="Q31:T31"/>
    <mergeCell ref="B27:F27"/>
    <mergeCell ref="C28:F28"/>
    <mergeCell ref="F19:F20"/>
    <mergeCell ref="H19:H20"/>
    <mergeCell ref="E21:E22"/>
    <mergeCell ref="C21:D22"/>
    <mergeCell ref="B19:B20"/>
    <mergeCell ref="E19:E20"/>
    <mergeCell ref="B30:C30"/>
    <mergeCell ref="D30:H30"/>
    <mergeCell ref="J30:K30"/>
    <mergeCell ref="L30:N30"/>
    <mergeCell ref="P30:T30"/>
    <mergeCell ref="B31:C31"/>
    <mergeCell ref="F31:H31"/>
    <mergeCell ref="K56:M56"/>
    <mergeCell ref="B34:C34"/>
    <mergeCell ref="F34:H34"/>
    <mergeCell ref="J34:K34"/>
    <mergeCell ref="L34:N34"/>
    <mergeCell ref="B35:C35"/>
    <mergeCell ref="F35:H35"/>
    <mergeCell ref="B36:D36"/>
    <mergeCell ref="J46:N46"/>
    <mergeCell ref="O49:S49"/>
    <mergeCell ref="B32:C32"/>
    <mergeCell ref="F32:H32"/>
    <mergeCell ref="J32:K32"/>
    <mergeCell ref="L32:N32"/>
    <mergeCell ref="Q32:T32"/>
    <mergeCell ref="B33:C33"/>
    <mergeCell ref="Q33:T33"/>
    <mergeCell ref="F33:H33"/>
    <mergeCell ref="J33:K33"/>
    <mergeCell ref="L33:N33"/>
    <mergeCell ref="O41:S41"/>
    <mergeCell ref="N42:P42"/>
    <mergeCell ref="G19:G20"/>
    <mergeCell ref="C19:D20"/>
    <mergeCell ref="C17:D18"/>
    <mergeCell ref="H21:H22"/>
    <mergeCell ref="I21:I22"/>
    <mergeCell ref="I19:I20"/>
    <mergeCell ref="B21:B22"/>
    <mergeCell ref="F21:F22"/>
    <mergeCell ref="G21:G22"/>
    <mergeCell ref="J31:K31"/>
    <mergeCell ref="L31:N31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ED50"/>
  <sheetViews>
    <sheetView topLeftCell="H30" zoomScale="90" zoomScaleNormal="90" workbookViewId="0">
      <selection activeCell="S35" sqref="S35:U35"/>
    </sheetView>
  </sheetViews>
  <sheetFormatPr baseColWidth="10" defaultColWidth="11.453125" defaultRowHeight="14"/>
  <cols>
    <col min="1" max="1" width="2.453125" style="57" customWidth="1"/>
    <col min="2" max="2" width="6.7265625" style="57" customWidth="1"/>
    <col min="3" max="3" width="47.7265625" style="57" customWidth="1"/>
    <col min="4" max="4" width="19.26953125" style="57" customWidth="1"/>
    <col min="5" max="5" width="10.26953125" style="57" customWidth="1"/>
    <col min="6" max="6" width="13.26953125" style="57" customWidth="1"/>
    <col min="7" max="7" width="12.453125" style="57" customWidth="1"/>
    <col min="8" max="8" width="14.7265625" style="57" customWidth="1"/>
    <col min="9" max="9" width="17.453125" style="57" customWidth="1"/>
    <col min="10" max="10" width="14.1796875" style="57" customWidth="1"/>
    <col min="11" max="11" width="14.81640625" style="57" customWidth="1"/>
    <col min="12" max="12" width="16.26953125" style="57" customWidth="1"/>
    <col min="13" max="13" width="15.453125" style="57" customWidth="1"/>
    <col min="14" max="14" width="17" style="57" customWidth="1"/>
    <col min="15" max="15" width="16.7265625" style="57" customWidth="1"/>
    <col min="16" max="16" width="14.81640625" style="57" customWidth="1"/>
    <col min="17" max="17" width="14.453125" style="57" customWidth="1"/>
    <col min="18" max="18" width="14.81640625" style="57" customWidth="1"/>
    <col min="19" max="19" width="11.453125" style="57"/>
    <col min="20" max="20" width="15.453125" style="57" customWidth="1"/>
    <col min="21" max="21" width="16" style="57" customWidth="1"/>
    <col min="22" max="22" width="17.26953125" style="57" customWidth="1"/>
    <col min="23" max="23" width="15.453125" style="57" customWidth="1"/>
    <col min="24" max="24" width="18" style="57" customWidth="1"/>
    <col min="25" max="16384" width="11.453125" style="57"/>
  </cols>
  <sheetData>
    <row r="3" spans="2:32" ht="35">
      <c r="C3" s="58"/>
      <c r="D3" s="58"/>
      <c r="E3" s="58"/>
      <c r="F3" s="58"/>
      <c r="G3" s="58"/>
      <c r="H3" s="58"/>
      <c r="K3" s="58"/>
      <c r="L3" s="59" t="s">
        <v>0</v>
      </c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</row>
    <row r="4" spans="2:32"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</row>
    <row r="5" spans="2:32" ht="22.4" customHeight="1">
      <c r="C5" s="175" t="s">
        <v>1</v>
      </c>
      <c r="D5" s="703" t="s">
        <v>112</v>
      </c>
      <c r="E5" s="703"/>
      <c r="F5" s="703"/>
      <c r="G5" s="703"/>
      <c r="H5" s="703"/>
      <c r="I5" s="703"/>
      <c r="J5" s="703"/>
      <c r="K5" s="703"/>
      <c r="L5" s="703"/>
      <c r="O5" s="60"/>
      <c r="P5" s="60"/>
      <c r="Q5" s="60"/>
      <c r="R5" s="60"/>
      <c r="S5" s="60"/>
      <c r="T5" s="60"/>
      <c r="U5" s="60"/>
      <c r="V5" s="60"/>
      <c r="W5" s="60"/>
      <c r="X5" s="60"/>
    </row>
    <row r="6" spans="2:32" ht="19.399999999999999" customHeight="1">
      <c r="C6" s="175" t="s">
        <v>2</v>
      </c>
      <c r="D6" s="627">
        <v>2026</v>
      </c>
      <c r="E6" s="628"/>
      <c r="F6" s="628"/>
      <c r="G6" s="628"/>
      <c r="H6" s="628"/>
      <c r="I6" s="628"/>
      <c r="J6" s="628"/>
      <c r="K6" s="628"/>
      <c r="L6" s="629"/>
      <c r="O6" s="60"/>
      <c r="P6" s="60"/>
      <c r="Q6" s="60"/>
      <c r="R6" s="60"/>
      <c r="S6" s="60"/>
      <c r="T6" s="60"/>
      <c r="U6" s="60"/>
      <c r="V6" s="60"/>
      <c r="W6" s="60"/>
      <c r="X6" s="60"/>
    </row>
    <row r="7" spans="2:32" ht="20.5" customHeight="1">
      <c r="C7" s="175" t="s">
        <v>3</v>
      </c>
      <c r="D7" s="627" t="s">
        <v>4</v>
      </c>
      <c r="E7" s="628"/>
      <c r="F7" s="628"/>
      <c r="G7" s="628"/>
      <c r="H7" s="628"/>
      <c r="I7" s="628"/>
      <c r="J7" s="628"/>
      <c r="K7" s="628"/>
      <c r="L7" s="629"/>
      <c r="O7" s="60"/>
      <c r="P7" s="60"/>
      <c r="Q7" s="60"/>
      <c r="R7" s="60"/>
      <c r="S7" s="60"/>
      <c r="T7" s="60"/>
      <c r="U7" s="60"/>
      <c r="V7" s="60"/>
      <c r="W7" s="60"/>
      <c r="X7" s="60"/>
    </row>
    <row r="8" spans="2:32" ht="49.4" customHeight="1">
      <c r="C8" s="175" t="s">
        <v>5</v>
      </c>
      <c r="D8" s="630" t="s">
        <v>85</v>
      </c>
      <c r="E8" s="631"/>
      <c r="F8" s="631"/>
      <c r="G8" s="631"/>
      <c r="H8" s="631"/>
      <c r="I8" s="631"/>
      <c r="J8" s="631"/>
      <c r="K8" s="631"/>
      <c r="L8" s="632"/>
      <c r="O8" s="60"/>
      <c r="P8" s="60"/>
      <c r="Q8" s="60"/>
      <c r="R8" s="60"/>
      <c r="S8" s="60"/>
      <c r="T8" s="60"/>
      <c r="U8" s="60"/>
      <c r="V8" s="60"/>
      <c r="W8" s="60"/>
      <c r="X8" s="60"/>
    </row>
    <row r="9" spans="2:32" ht="27.65" customHeight="1">
      <c r="C9" s="175" t="s">
        <v>6</v>
      </c>
      <c r="D9" s="627" t="s">
        <v>7</v>
      </c>
      <c r="E9" s="628"/>
      <c r="F9" s="628"/>
      <c r="G9" s="628"/>
      <c r="H9" s="628"/>
      <c r="I9" s="628"/>
      <c r="J9" s="628"/>
      <c r="K9" s="628"/>
      <c r="L9" s="629"/>
      <c r="O9" s="60"/>
      <c r="P9" s="60"/>
      <c r="Q9" s="60"/>
      <c r="R9" s="60"/>
      <c r="S9" s="60"/>
      <c r="T9" s="60"/>
      <c r="U9" s="60"/>
      <c r="V9" s="60"/>
      <c r="W9" s="60"/>
      <c r="X9" s="60"/>
    </row>
    <row r="10" spans="2:32" ht="15.5">
      <c r="B10" s="66"/>
      <c r="C10" s="67"/>
      <c r="D10" s="67"/>
      <c r="E10" s="67"/>
      <c r="F10" s="67"/>
      <c r="G10" s="67"/>
      <c r="H10" s="67"/>
      <c r="I10" s="67"/>
      <c r="J10" s="67"/>
      <c r="K10" s="68"/>
      <c r="L10" s="66"/>
      <c r="M10" s="66"/>
      <c r="N10" s="66"/>
      <c r="O10" s="68"/>
      <c r="P10" s="68"/>
      <c r="Q10" s="68"/>
      <c r="R10" s="68"/>
      <c r="S10" s="68"/>
      <c r="T10" s="68"/>
      <c r="U10" s="68"/>
      <c r="V10" s="68"/>
      <c r="W10" s="68"/>
      <c r="X10" s="68"/>
    </row>
    <row r="11" spans="2:32" ht="33.75" customHeight="1">
      <c r="B11" s="686" t="s">
        <v>109</v>
      </c>
      <c r="C11" s="686"/>
      <c r="D11" s="686"/>
      <c r="E11" s="686"/>
      <c r="F11" s="686"/>
      <c r="G11" s="686"/>
      <c r="H11" s="686"/>
      <c r="I11" s="686"/>
      <c r="J11" s="686"/>
      <c r="K11" s="686"/>
      <c r="L11" s="686"/>
      <c r="M11" s="686"/>
      <c r="N11" s="686"/>
      <c r="O11" s="686"/>
      <c r="P11" s="686"/>
      <c r="Q11" s="686"/>
      <c r="R11" s="686"/>
      <c r="S11" s="686"/>
      <c r="T11" s="686"/>
      <c r="U11" s="686"/>
      <c r="V11" s="686"/>
      <c r="W11" s="686"/>
      <c r="X11" s="686"/>
      <c r="Y11" s="146"/>
      <c r="Z11" s="146"/>
      <c r="AA11" s="146"/>
      <c r="AB11" s="146"/>
      <c r="AC11" s="146"/>
      <c r="AD11" s="146"/>
      <c r="AE11" s="146"/>
      <c r="AF11" s="146"/>
    </row>
    <row r="12" spans="2:32">
      <c r="N12" s="60"/>
    </row>
    <row r="13" spans="2:32" ht="14.5" thickBot="1">
      <c r="C13" s="69"/>
    </row>
    <row r="14" spans="2:32" ht="51.75" customHeight="1" thickBot="1">
      <c r="B14" s="601" t="s">
        <v>9</v>
      </c>
      <c r="C14" s="695"/>
      <c r="D14" s="695"/>
      <c r="E14" s="695"/>
      <c r="F14" s="695"/>
      <c r="G14" s="695"/>
      <c r="H14" s="602"/>
      <c r="I14" s="699" t="s">
        <v>10</v>
      </c>
      <c r="J14" s="601" t="s">
        <v>86</v>
      </c>
      <c r="K14" s="695"/>
      <c r="L14" s="695"/>
      <c r="M14" s="602"/>
      <c r="N14" s="696" t="s">
        <v>12</v>
      </c>
      <c r="O14" s="697"/>
      <c r="P14" s="698"/>
      <c r="Q14" s="601" t="s">
        <v>13</v>
      </c>
      <c r="R14" s="695"/>
      <c r="S14" s="695"/>
      <c r="T14" s="695"/>
      <c r="U14" s="695"/>
      <c r="V14" s="602"/>
      <c r="W14" s="601" t="s">
        <v>14</v>
      </c>
      <c r="X14" s="602"/>
    </row>
    <row r="15" spans="2:32" ht="120">
      <c r="B15" s="701" t="s">
        <v>15</v>
      </c>
      <c r="C15" s="681" t="s">
        <v>16</v>
      </c>
      <c r="D15" s="681" t="s">
        <v>17</v>
      </c>
      <c r="E15" s="109" t="s">
        <v>18</v>
      </c>
      <c r="F15" s="681" t="s">
        <v>19</v>
      </c>
      <c r="G15" s="681" t="s">
        <v>87</v>
      </c>
      <c r="H15" s="691" t="s">
        <v>166</v>
      </c>
      <c r="I15" s="700"/>
      <c r="J15" s="687" t="s">
        <v>88</v>
      </c>
      <c r="K15" s="110" t="s">
        <v>89</v>
      </c>
      <c r="L15" s="111" t="s">
        <v>90</v>
      </c>
      <c r="M15" s="112" t="s">
        <v>25</v>
      </c>
      <c r="N15" s="113" t="s">
        <v>91</v>
      </c>
      <c r="O15" s="114" t="s">
        <v>92</v>
      </c>
      <c r="P15" s="115" t="s">
        <v>28</v>
      </c>
      <c r="Q15" s="116" t="s">
        <v>93</v>
      </c>
      <c r="R15" s="111" t="s">
        <v>94</v>
      </c>
      <c r="S15" s="689" t="s">
        <v>95</v>
      </c>
      <c r="T15" s="111" t="s">
        <v>96</v>
      </c>
      <c r="U15" s="111" t="s">
        <v>97</v>
      </c>
      <c r="V15" s="112" t="s">
        <v>35</v>
      </c>
      <c r="W15" s="687" t="s">
        <v>36</v>
      </c>
      <c r="X15" s="693" t="s">
        <v>37</v>
      </c>
    </row>
    <row r="16" spans="2:32" ht="20.5" thickBot="1">
      <c r="B16" s="702"/>
      <c r="C16" s="682"/>
      <c r="D16" s="682"/>
      <c r="E16" s="117"/>
      <c r="F16" s="682"/>
      <c r="G16" s="682"/>
      <c r="H16" s="692"/>
      <c r="I16" s="700"/>
      <c r="J16" s="688"/>
      <c r="K16" s="118" t="s">
        <v>38</v>
      </c>
      <c r="L16" s="118" t="s">
        <v>39</v>
      </c>
      <c r="M16" s="119" t="s">
        <v>41</v>
      </c>
      <c r="N16" s="120" t="s">
        <v>98</v>
      </c>
      <c r="O16" s="121" t="s">
        <v>38</v>
      </c>
      <c r="P16" s="122" t="s">
        <v>41</v>
      </c>
      <c r="Q16" s="123" t="s">
        <v>99</v>
      </c>
      <c r="R16" s="124" t="s">
        <v>38</v>
      </c>
      <c r="S16" s="690"/>
      <c r="T16" s="125" t="s">
        <v>39</v>
      </c>
      <c r="U16" s="124" t="s">
        <v>39</v>
      </c>
      <c r="V16" s="126" t="s">
        <v>44</v>
      </c>
      <c r="W16" s="688"/>
      <c r="X16" s="694"/>
    </row>
    <row r="17" spans="1:134" s="71" customFormat="1" ht="31.5" customHeight="1">
      <c r="A17" s="57"/>
      <c r="B17" s="679">
        <v>1</v>
      </c>
      <c r="C17" s="677" t="s">
        <v>120</v>
      </c>
      <c r="D17" s="561"/>
      <c r="E17" s="683">
        <v>34</v>
      </c>
      <c r="F17" s="542" t="s">
        <v>45</v>
      </c>
      <c r="G17" s="533">
        <v>1</v>
      </c>
      <c r="H17" s="542" t="s">
        <v>100</v>
      </c>
      <c r="I17" s="229" t="s">
        <v>47</v>
      </c>
      <c r="J17" s="225">
        <v>46100</v>
      </c>
      <c r="K17" s="226">
        <f>+J17+7+9</f>
        <v>46116</v>
      </c>
      <c r="L17" s="227">
        <f>+K17+5</f>
        <v>46121</v>
      </c>
      <c r="M17" s="228">
        <f>+L17+15</f>
        <v>46136</v>
      </c>
      <c r="N17" s="225">
        <f>+M17+7</f>
        <v>46143</v>
      </c>
      <c r="O17" s="226">
        <f>+N17+7+9+2</f>
        <v>46161</v>
      </c>
      <c r="P17" s="228">
        <f>+O17+16</f>
        <v>46177</v>
      </c>
      <c r="Q17" s="225">
        <f>+P17+7</f>
        <v>46184</v>
      </c>
      <c r="R17" s="227">
        <f>+Q17+7+11+1</f>
        <v>46203</v>
      </c>
      <c r="S17" s="243"/>
      <c r="T17" s="227">
        <f>+R17+3</f>
        <v>46206</v>
      </c>
      <c r="U17" s="227">
        <f>+T17+3+2</f>
        <v>46211</v>
      </c>
      <c r="V17" s="228">
        <f>+U17+5+1</f>
        <v>46217</v>
      </c>
      <c r="W17" s="230">
        <f>+V17+7</f>
        <v>46224</v>
      </c>
      <c r="X17" s="223">
        <f>+W17+10</f>
        <v>46234</v>
      </c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57"/>
      <c r="AO17" s="57"/>
      <c r="AP17" s="57"/>
      <c r="AQ17" s="57"/>
      <c r="AR17" s="57"/>
      <c r="AS17" s="57"/>
      <c r="AT17" s="57"/>
      <c r="AU17" s="57"/>
      <c r="AV17" s="57"/>
      <c r="AW17" s="57"/>
      <c r="AX17" s="57"/>
      <c r="AY17" s="57"/>
      <c r="AZ17" s="57"/>
      <c r="BA17" s="57"/>
      <c r="BB17" s="57"/>
      <c r="BC17" s="57"/>
      <c r="BD17" s="57"/>
      <c r="BE17" s="57"/>
      <c r="BF17" s="57"/>
      <c r="BG17" s="57"/>
      <c r="BH17" s="57"/>
      <c r="BI17" s="57"/>
      <c r="BJ17" s="57"/>
      <c r="BK17" s="57"/>
      <c r="BL17" s="57"/>
      <c r="BM17" s="57"/>
      <c r="BN17" s="57"/>
      <c r="BO17" s="57"/>
      <c r="BP17" s="57"/>
      <c r="BQ17" s="57"/>
      <c r="BR17" s="57"/>
      <c r="BS17" s="57"/>
      <c r="BT17" s="57"/>
      <c r="BU17" s="57"/>
      <c r="BV17" s="57"/>
      <c r="BW17" s="57"/>
      <c r="BX17" s="57"/>
      <c r="BY17" s="57"/>
      <c r="BZ17" s="57"/>
      <c r="CA17" s="57"/>
      <c r="CB17" s="57"/>
      <c r="CC17" s="57"/>
      <c r="CD17" s="57"/>
      <c r="CE17" s="57"/>
      <c r="CF17" s="57"/>
      <c r="CG17" s="57"/>
      <c r="CH17" s="57"/>
      <c r="CI17" s="57"/>
      <c r="CJ17" s="57"/>
      <c r="CK17" s="57"/>
      <c r="CL17" s="57"/>
      <c r="CM17" s="57"/>
      <c r="CN17" s="57"/>
      <c r="CO17" s="57"/>
      <c r="CP17" s="57"/>
      <c r="CQ17" s="57"/>
      <c r="CR17" s="57"/>
      <c r="CS17" s="57"/>
      <c r="CT17" s="57"/>
      <c r="CU17" s="57"/>
      <c r="CV17" s="57"/>
      <c r="CW17" s="57"/>
      <c r="CX17" s="57"/>
      <c r="CY17" s="57"/>
      <c r="CZ17" s="57"/>
      <c r="DA17" s="57"/>
      <c r="DB17" s="57"/>
      <c r="DC17" s="57"/>
      <c r="DD17" s="57"/>
      <c r="DE17" s="57"/>
      <c r="DF17" s="57"/>
      <c r="DG17" s="57"/>
      <c r="DH17" s="57"/>
      <c r="DI17" s="57"/>
      <c r="DJ17" s="57"/>
      <c r="DK17" s="57"/>
      <c r="DL17" s="57"/>
      <c r="DM17" s="57"/>
      <c r="DN17" s="57"/>
      <c r="DO17" s="57"/>
      <c r="DP17" s="57"/>
      <c r="DQ17" s="57"/>
      <c r="DR17" s="57"/>
      <c r="DS17" s="57"/>
      <c r="DT17" s="57"/>
      <c r="DU17" s="57"/>
      <c r="DV17" s="57"/>
      <c r="DW17" s="57"/>
      <c r="DX17" s="57"/>
      <c r="DY17" s="57"/>
      <c r="DZ17" s="57"/>
      <c r="EA17" s="57"/>
      <c r="EB17" s="57"/>
      <c r="EC17" s="57"/>
      <c r="ED17" s="57"/>
    </row>
    <row r="18" spans="1:134" s="71" customFormat="1" ht="30.65" customHeight="1" thickBot="1">
      <c r="A18" s="57"/>
      <c r="B18" s="680"/>
      <c r="C18" s="677"/>
      <c r="D18" s="590"/>
      <c r="E18" s="684"/>
      <c r="F18" s="543"/>
      <c r="G18" s="534"/>
      <c r="H18" s="577"/>
      <c r="I18" s="244" t="s">
        <v>49</v>
      </c>
      <c r="J18" s="245"/>
      <c r="K18" s="246"/>
      <c r="L18" s="247"/>
      <c r="M18" s="248"/>
      <c r="N18" s="245"/>
      <c r="O18" s="246"/>
      <c r="P18" s="248"/>
      <c r="Q18" s="245"/>
      <c r="R18" s="247"/>
      <c r="S18" s="246"/>
      <c r="T18" s="247"/>
      <c r="U18" s="247"/>
      <c r="V18" s="248"/>
      <c r="W18" s="245"/>
      <c r="X18" s="250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/>
      <c r="AQ18" s="57"/>
      <c r="AR18" s="57"/>
      <c r="AS18" s="57"/>
      <c r="AT18" s="57"/>
      <c r="AU18" s="57"/>
      <c r="AV18" s="57"/>
      <c r="AW18" s="57"/>
      <c r="AX18" s="57"/>
      <c r="AY18" s="57"/>
      <c r="AZ18" s="57"/>
      <c r="BA18" s="57"/>
      <c r="BB18" s="57"/>
      <c r="BC18" s="57"/>
      <c r="BD18" s="57"/>
      <c r="BE18" s="57"/>
      <c r="BF18" s="57"/>
      <c r="BG18" s="57"/>
      <c r="BH18" s="57"/>
      <c r="BI18" s="57"/>
      <c r="BJ18" s="57"/>
      <c r="BK18" s="57"/>
      <c r="BL18" s="57"/>
      <c r="BM18" s="57"/>
      <c r="BN18" s="57"/>
      <c r="BO18" s="57"/>
      <c r="BP18" s="57"/>
      <c r="BQ18" s="57"/>
      <c r="BR18" s="57"/>
      <c r="BS18" s="57"/>
      <c r="BT18" s="57"/>
      <c r="BU18" s="57"/>
      <c r="BV18" s="57"/>
      <c r="BW18" s="57"/>
      <c r="BX18" s="57"/>
      <c r="BY18" s="57"/>
      <c r="BZ18" s="57"/>
      <c r="CA18" s="57"/>
      <c r="CB18" s="57"/>
      <c r="CC18" s="57"/>
      <c r="CD18" s="57"/>
      <c r="CE18" s="57"/>
      <c r="CF18" s="57"/>
      <c r="CG18" s="57"/>
      <c r="CH18" s="57"/>
      <c r="CI18" s="57"/>
      <c r="CJ18" s="57"/>
      <c r="CK18" s="57"/>
      <c r="CL18" s="57"/>
      <c r="CM18" s="57"/>
      <c r="CN18" s="57"/>
      <c r="CO18" s="57"/>
      <c r="CP18" s="57"/>
      <c r="CQ18" s="57"/>
      <c r="CR18" s="57"/>
      <c r="CS18" s="57"/>
      <c r="CT18" s="57"/>
      <c r="CU18" s="57"/>
      <c r="CV18" s="57"/>
      <c r="CW18" s="57"/>
      <c r="CX18" s="57"/>
      <c r="CY18" s="57"/>
      <c r="CZ18" s="57"/>
      <c r="DA18" s="57"/>
      <c r="DB18" s="57"/>
      <c r="DC18" s="57"/>
      <c r="DD18" s="57"/>
      <c r="DE18" s="57"/>
      <c r="DF18" s="57"/>
      <c r="DG18" s="57"/>
      <c r="DH18" s="57"/>
      <c r="DI18" s="57"/>
      <c r="DJ18" s="57"/>
      <c r="DK18" s="57"/>
      <c r="DL18" s="57"/>
      <c r="DM18" s="57"/>
      <c r="DN18" s="57"/>
      <c r="DO18" s="57"/>
      <c r="DP18" s="57"/>
      <c r="DQ18" s="57"/>
      <c r="DR18" s="57"/>
      <c r="DS18" s="57"/>
      <c r="DT18" s="57"/>
      <c r="DU18" s="57"/>
      <c r="DV18" s="57"/>
      <c r="DW18" s="57"/>
      <c r="DX18" s="57"/>
      <c r="DY18" s="57"/>
      <c r="DZ18" s="57"/>
      <c r="EA18" s="57"/>
      <c r="EB18" s="57"/>
      <c r="EC18" s="57"/>
      <c r="ED18" s="57"/>
    </row>
    <row r="19" spans="1:134" ht="23.25" customHeight="1">
      <c r="A19" s="71"/>
      <c r="B19" s="679">
        <v>2</v>
      </c>
      <c r="C19" s="677" t="s">
        <v>121</v>
      </c>
      <c r="D19" s="561"/>
      <c r="E19" s="683">
        <v>34</v>
      </c>
      <c r="F19" s="542" t="s">
        <v>45</v>
      </c>
      <c r="G19" s="533">
        <v>2</v>
      </c>
      <c r="H19" s="542" t="s">
        <v>100</v>
      </c>
      <c r="I19" s="229" t="s">
        <v>47</v>
      </c>
      <c r="J19" s="225">
        <v>46100</v>
      </c>
      <c r="K19" s="226">
        <f>+J19+7+9</f>
        <v>46116</v>
      </c>
      <c r="L19" s="227">
        <f>+K19+5</f>
        <v>46121</v>
      </c>
      <c r="M19" s="228">
        <f>+L19+15</f>
        <v>46136</v>
      </c>
      <c r="N19" s="225">
        <f>+M19+7</f>
        <v>46143</v>
      </c>
      <c r="O19" s="226">
        <f>+N19+7+9+2</f>
        <v>46161</v>
      </c>
      <c r="P19" s="228">
        <f>+O19+16</f>
        <v>46177</v>
      </c>
      <c r="Q19" s="225">
        <f>+P19+7</f>
        <v>46184</v>
      </c>
      <c r="R19" s="227">
        <f>+Q19+7+11+1</f>
        <v>46203</v>
      </c>
      <c r="S19" s="243"/>
      <c r="T19" s="227">
        <f>+R19+3</f>
        <v>46206</v>
      </c>
      <c r="U19" s="227">
        <f>+T19+3+2</f>
        <v>46211</v>
      </c>
      <c r="V19" s="228">
        <f>+U19+5+1</f>
        <v>46217</v>
      </c>
      <c r="W19" s="230">
        <f>+V19+7</f>
        <v>46224</v>
      </c>
      <c r="X19" s="228">
        <f>+W19+10</f>
        <v>46234</v>
      </c>
    </row>
    <row r="20" spans="1:134" ht="44.5" customHeight="1">
      <c r="A20" s="71"/>
      <c r="B20" s="680"/>
      <c r="C20" s="677"/>
      <c r="D20" s="590"/>
      <c r="E20" s="684"/>
      <c r="F20" s="577"/>
      <c r="G20" s="675"/>
      <c r="H20" s="577"/>
      <c r="I20" s="249" t="s">
        <v>49</v>
      </c>
      <c r="J20" s="250"/>
      <c r="K20" s="250"/>
      <c r="L20" s="250"/>
      <c r="M20" s="250"/>
      <c r="N20" s="250"/>
      <c r="O20" s="250"/>
      <c r="P20" s="250"/>
      <c r="Q20" s="250"/>
      <c r="R20" s="250"/>
      <c r="S20" s="250"/>
      <c r="T20" s="250"/>
      <c r="U20" s="250"/>
      <c r="V20" s="250"/>
      <c r="W20" s="250"/>
      <c r="X20" s="250"/>
    </row>
    <row r="21" spans="1:134" ht="28.5" customHeight="1">
      <c r="B21" s="679">
        <v>3</v>
      </c>
      <c r="C21" s="677" t="s">
        <v>122</v>
      </c>
      <c r="D21" s="678"/>
      <c r="E21" s="685">
        <v>34</v>
      </c>
      <c r="F21" s="532" t="s">
        <v>45</v>
      </c>
      <c r="G21" s="676">
        <v>3</v>
      </c>
      <c r="H21" s="532" t="s">
        <v>100</v>
      </c>
      <c r="I21" s="251" t="s">
        <v>47</v>
      </c>
      <c r="J21" s="225">
        <v>46100</v>
      </c>
      <c r="K21" s="223">
        <f>+J21+7+9</f>
        <v>46116</v>
      </c>
      <c r="L21" s="223">
        <f>+K21+5</f>
        <v>46121</v>
      </c>
      <c r="M21" s="223">
        <f>+L21+15</f>
        <v>46136</v>
      </c>
      <c r="N21" s="223">
        <f>+M21+7</f>
        <v>46143</v>
      </c>
      <c r="O21" s="223">
        <f>+N21+7+9+2</f>
        <v>46161</v>
      </c>
      <c r="P21" s="223">
        <f>+O21+16</f>
        <v>46177</v>
      </c>
      <c r="Q21" s="223">
        <f>+P21+7</f>
        <v>46184</v>
      </c>
      <c r="R21" s="223">
        <f>+Q21+7+11+1</f>
        <v>46203</v>
      </c>
      <c r="S21" s="224"/>
      <c r="T21" s="223">
        <f>+R21+3</f>
        <v>46206</v>
      </c>
      <c r="U21" s="223">
        <f>+T21+3+2</f>
        <v>46211</v>
      </c>
      <c r="V21" s="223">
        <f>+U21+5+1</f>
        <v>46217</v>
      </c>
      <c r="W21" s="223">
        <f>+V21+7</f>
        <v>46224</v>
      </c>
      <c r="X21" s="223">
        <f>+W21+10</f>
        <v>46234</v>
      </c>
    </row>
    <row r="22" spans="1:134" ht="38.15" customHeight="1" thickBot="1">
      <c r="B22" s="680"/>
      <c r="C22" s="677"/>
      <c r="D22" s="678"/>
      <c r="E22" s="685"/>
      <c r="F22" s="532"/>
      <c r="G22" s="676"/>
      <c r="H22" s="532"/>
      <c r="I22" s="249" t="s">
        <v>49</v>
      </c>
      <c r="J22" s="250"/>
      <c r="K22" s="250"/>
      <c r="L22" s="250"/>
      <c r="M22" s="250"/>
      <c r="N22" s="250"/>
      <c r="O22" s="250"/>
      <c r="P22" s="250"/>
      <c r="Q22" s="250"/>
      <c r="R22" s="250"/>
      <c r="S22" s="250"/>
      <c r="T22" s="98"/>
      <c r="U22" s="98"/>
      <c r="V22" s="98"/>
      <c r="W22" s="98"/>
      <c r="X22" s="98"/>
    </row>
    <row r="23" spans="1:134" ht="27" customHeight="1" thickBot="1">
      <c r="A23" s="71"/>
      <c r="B23" s="147"/>
      <c r="C23" s="127" t="s">
        <v>50</v>
      </c>
      <c r="D23" s="341"/>
      <c r="E23" s="95"/>
      <c r="F23" s="96"/>
      <c r="G23" s="96"/>
      <c r="H23" s="97"/>
      <c r="I23" s="100"/>
      <c r="J23" s="101"/>
      <c r="K23" s="101"/>
      <c r="L23" s="102"/>
      <c r="M23" s="103"/>
      <c r="N23" s="104"/>
      <c r="O23" s="101"/>
      <c r="P23" s="105"/>
      <c r="Q23" s="104"/>
      <c r="R23" s="102"/>
      <c r="S23" s="106"/>
      <c r="T23" s="107"/>
      <c r="U23" s="107"/>
      <c r="V23" s="108"/>
      <c r="W23" s="104"/>
      <c r="X23" s="105"/>
    </row>
    <row r="24" spans="1:134" ht="14.5" thickBot="1">
      <c r="K24" s="64"/>
      <c r="L24" s="64"/>
      <c r="M24" s="64"/>
      <c r="N24" s="64"/>
      <c r="O24" s="64"/>
      <c r="P24" s="64"/>
      <c r="Q24" s="64"/>
      <c r="R24" s="64"/>
      <c r="S24" s="65"/>
      <c r="T24" s="64"/>
      <c r="U24" s="64"/>
      <c r="V24" s="64"/>
      <c r="W24" s="75"/>
      <c r="X24" s="76"/>
    </row>
    <row r="25" spans="1:134" ht="27" customHeight="1" thickBot="1">
      <c r="C25" s="349" t="s">
        <v>51</v>
      </c>
      <c r="D25" s="350"/>
      <c r="E25" s="350"/>
      <c r="F25" s="350"/>
      <c r="G25" s="351"/>
    </row>
    <row r="26" spans="1:134" ht="18.5" thickBot="1">
      <c r="C26" s="77" t="s">
        <v>52</v>
      </c>
      <c r="D26" s="352" t="s">
        <v>7</v>
      </c>
      <c r="E26" s="353"/>
      <c r="F26" s="353"/>
      <c r="G26" s="354"/>
    </row>
    <row r="27" spans="1:134" ht="18.5" thickBot="1">
      <c r="C27" s="62"/>
      <c r="D27" s="63"/>
      <c r="E27" s="63"/>
      <c r="F27" s="63"/>
      <c r="G27" s="63"/>
    </row>
    <row r="28" spans="1:134" ht="16" thickBot="1">
      <c r="C28" s="347" t="s">
        <v>53</v>
      </c>
      <c r="D28" s="364"/>
      <c r="E28" s="404" t="s">
        <v>54</v>
      </c>
      <c r="F28" s="405"/>
      <c r="G28" s="405"/>
      <c r="H28" s="405"/>
      <c r="I28" s="406"/>
      <c r="J28" s="9"/>
      <c r="K28" s="407" t="s">
        <v>55</v>
      </c>
      <c r="L28" s="408"/>
      <c r="M28" s="409" t="s">
        <v>56</v>
      </c>
      <c r="N28" s="410"/>
      <c r="O28" s="411"/>
      <c r="P28" s="9"/>
      <c r="Q28" s="401" t="s">
        <v>19</v>
      </c>
      <c r="R28" s="402"/>
      <c r="S28" s="402"/>
      <c r="T28" s="402"/>
      <c r="U28" s="403"/>
    </row>
    <row r="29" spans="1:134" ht="24" customHeight="1" thickBot="1">
      <c r="C29" s="347" t="s">
        <v>57</v>
      </c>
      <c r="D29" s="364"/>
      <c r="E29" s="78" t="s">
        <v>68</v>
      </c>
      <c r="F29" s="79"/>
      <c r="G29" s="373" t="s">
        <v>69</v>
      </c>
      <c r="H29" s="374"/>
      <c r="I29" s="375"/>
      <c r="J29" s="9"/>
      <c r="K29" s="376">
        <v>1</v>
      </c>
      <c r="L29" s="377"/>
      <c r="M29" s="370" t="s">
        <v>59</v>
      </c>
      <c r="N29" s="371"/>
      <c r="O29" s="372"/>
      <c r="P29" s="9"/>
      <c r="Q29" s="80" t="s">
        <v>45</v>
      </c>
      <c r="R29" s="370" t="s">
        <v>60</v>
      </c>
      <c r="S29" s="371"/>
      <c r="T29" s="371"/>
      <c r="U29" s="372"/>
    </row>
    <row r="30" spans="1:134" ht="16.5" customHeight="1" thickBot="1">
      <c r="C30" s="347" t="s">
        <v>61</v>
      </c>
      <c r="D30" s="364"/>
      <c r="E30" s="81" t="s">
        <v>74</v>
      </c>
      <c r="F30" s="82"/>
      <c r="G30" s="365" t="s">
        <v>75</v>
      </c>
      <c r="H30" s="366"/>
      <c r="I30" s="367"/>
      <c r="J30" s="9"/>
      <c r="K30" s="368">
        <v>2</v>
      </c>
      <c r="L30" s="369"/>
      <c r="M30" s="370" t="s">
        <v>64</v>
      </c>
      <c r="N30" s="371"/>
      <c r="O30" s="372"/>
      <c r="P30" s="9"/>
      <c r="Q30" s="83" t="s">
        <v>65</v>
      </c>
      <c r="R30" s="370" t="s">
        <v>66</v>
      </c>
      <c r="S30" s="371"/>
      <c r="T30" s="371"/>
      <c r="U30" s="372"/>
    </row>
    <row r="31" spans="1:134" ht="16" thickBot="1">
      <c r="C31" s="347" t="s">
        <v>67</v>
      </c>
      <c r="D31" s="364"/>
      <c r="E31" s="84" t="s">
        <v>78</v>
      </c>
      <c r="F31" s="85"/>
      <c r="G31" s="390" t="s">
        <v>79</v>
      </c>
      <c r="H31" s="391"/>
      <c r="I31" s="392"/>
      <c r="J31" s="9"/>
      <c r="K31" s="368">
        <v>3</v>
      </c>
      <c r="L31" s="369"/>
      <c r="M31" s="370" t="s">
        <v>70</v>
      </c>
      <c r="N31" s="371"/>
      <c r="O31" s="372"/>
      <c r="P31" s="9"/>
      <c r="Q31" s="86" t="s">
        <v>71</v>
      </c>
      <c r="R31" s="360" t="s">
        <v>72</v>
      </c>
      <c r="S31" s="361"/>
      <c r="T31" s="361"/>
      <c r="U31" s="362"/>
    </row>
    <row r="32" spans="1:134" ht="16" thickBot="1">
      <c r="C32" s="347" t="s">
        <v>73</v>
      </c>
      <c r="D32" s="347"/>
      <c r="E32" s="87" t="s">
        <v>100</v>
      </c>
      <c r="F32" s="88"/>
      <c r="G32" s="355" t="s">
        <v>101</v>
      </c>
      <c r="H32" s="356"/>
      <c r="I32" s="357"/>
      <c r="J32" s="9"/>
      <c r="K32" s="358">
        <v>4</v>
      </c>
      <c r="L32" s="359"/>
      <c r="M32" s="360" t="s">
        <v>76</v>
      </c>
      <c r="N32" s="361"/>
      <c r="O32" s="362"/>
      <c r="P32" s="9"/>
      <c r="Q32" s="9"/>
      <c r="R32" s="9"/>
      <c r="S32" s="9"/>
      <c r="T32" s="9"/>
      <c r="U32" s="9"/>
    </row>
    <row r="33" spans="3:24" ht="15" customHeight="1">
      <c r="C33" s="347" t="s">
        <v>102</v>
      </c>
      <c r="D33" s="347"/>
      <c r="E33" s="89"/>
      <c r="F33" s="90"/>
      <c r="G33" s="363"/>
      <c r="H33" s="363"/>
      <c r="I33" s="363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</row>
    <row r="34" spans="3:24" ht="15" customHeight="1">
      <c r="C34" s="347" t="s">
        <v>80</v>
      </c>
      <c r="D34" s="347"/>
      <c r="E34" s="347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</row>
    <row r="35" spans="3:24" ht="15" customHeight="1">
      <c r="C35" s="91" t="s">
        <v>81</v>
      </c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2"/>
      <c r="P35" s="92"/>
      <c r="Q35" s="92"/>
      <c r="R35" s="93"/>
      <c r="S35" s="348" t="s">
        <v>181</v>
      </c>
      <c r="T35" s="348"/>
      <c r="U35" s="348"/>
    </row>
    <row r="36" spans="3:24" ht="15" customHeight="1">
      <c r="C36" s="91" t="s">
        <v>82</v>
      </c>
      <c r="D36" s="9"/>
      <c r="E36" s="9"/>
      <c r="F36" s="9"/>
      <c r="G36" s="9"/>
      <c r="H36" s="9"/>
      <c r="I36" s="9"/>
      <c r="J36" s="9"/>
      <c r="K36" s="92"/>
      <c r="L36" s="92"/>
      <c r="M36" s="92"/>
      <c r="N36" s="92"/>
      <c r="O36" s="92"/>
      <c r="P36" s="92"/>
      <c r="Q36" s="92"/>
      <c r="R36" s="93"/>
      <c r="S36" s="93"/>
      <c r="T36" s="93"/>
      <c r="U36" s="9"/>
      <c r="W36" s="75"/>
      <c r="X36" s="76"/>
    </row>
    <row r="37" spans="3:24" ht="22.5"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544" t="s">
        <v>83</v>
      </c>
      <c r="P37" s="544"/>
      <c r="Q37" s="544"/>
      <c r="R37" s="544"/>
      <c r="S37" s="544"/>
      <c r="T37" s="93"/>
      <c r="U37" s="9"/>
    </row>
    <row r="38" spans="3:24" ht="22.5"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61"/>
      <c r="P38" s="61"/>
      <c r="Q38" s="61"/>
      <c r="R38" s="61"/>
      <c r="S38" s="61"/>
      <c r="T38" s="9"/>
      <c r="U38" s="9"/>
    </row>
    <row r="39" spans="3:24" ht="22.5"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61"/>
      <c r="P39" s="61"/>
      <c r="Q39" s="61"/>
      <c r="R39" s="61"/>
      <c r="S39" s="61"/>
      <c r="T39" s="9"/>
      <c r="U39" s="9"/>
    </row>
    <row r="40" spans="3:24" ht="22.5"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61"/>
      <c r="P40" s="61"/>
      <c r="Q40" s="61"/>
      <c r="R40" s="61"/>
      <c r="S40" s="61"/>
      <c r="T40" s="9"/>
      <c r="U40" s="9"/>
    </row>
    <row r="41" spans="3:24" ht="22.5"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61"/>
      <c r="P41" s="61"/>
      <c r="Q41" s="61"/>
      <c r="R41" s="61"/>
      <c r="S41" s="61"/>
      <c r="T41" s="9"/>
      <c r="U41" s="9"/>
    </row>
    <row r="42" spans="3:24" ht="22.5"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61"/>
      <c r="P42" s="61"/>
      <c r="Q42" s="61"/>
      <c r="R42" s="61"/>
      <c r="S42" s="61"/>
      <c r="T42" s="9"/>
      <c r="U42" s="9"/>
    </row>
    <row r="43" spans="3:24" ht="22.5"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343" t="s">
        <v>84</v>
      </c>
      <c r="P43" s="343"/>
      <c r="Q43" s="343"/>
      <c r="R43" s="343"/>
      <c r="S43" s="343"/>
      <c r="T43" s="9"/>
      <c r="U43" s="9"/>
    </row>
    <row r="50" spans="7:7">
      <c r="G50" s="94"/>
    </row>
  </sheetData>
  <mergeCells count="75">
    <mergeCell ref="D5:L5"/>
    <mergeCell ref="D6:L6"/>
    <mergeCell ref="D7:L7"/>
    <mergeCell ref="D8:L8"/>
    <mergeCell ref="D9:L9"/>
    <mergeCell ref="B11:X11"/>
    <mergeCell ref="J15:J16"/>
    <mergeCell ref="S15:S16"/>
    <mergeCell ref="H15:H16"/>
    <mergeCell ref="D17:D18"/>
    <mergeCell ref="W14:X14"/>
    <mergeCell ref="W15:W16"/>
    <mergeCell ref="X15:X16"/>
    <mergeCell ref="B14:H14"/>
    <mergeCell ref="J14:M14"/>
    <mergeCell ref="N14:P14"/>
    <mergeCell ref="Q14:V14"/>
    <mergeCell ref="D15:D16"/>
    <mergeCell ref="G15:G16"/>
    <mergeCell ref="I14:I16"/>
    <mergeCell ref="B15:B16"/>
    <mergeCell ref="D26:G26"/>
    <mergeCell ref="C28:D28"/>
    <mergeCell ref="E28:I28"/>
    <mergeCell ref="C30:D30"/>
    <mergeCell ref="G30:I30"/>
    <mergeCell ref="C29:D29"/>
    <mergeCell ref="G29:I29"/>
    <mergeCell ref="C15:C16"/>
    <mergeCell ref="F17:F18"/>
    <mergeCell ref="F19:F20"/>
    <mergeCell ref="F21:F22"/>
    <mergeCell ref="E17:E18"/>
    <mergeCell ref="E19:E20"/>
    <mergeCell ref="E21:E22"/>
    <mergeCell ref="F15:F16"/>
    <mergeCell ref="B17:B18"/>
    <mergeCell ref="B19:B20"/>
    <mergeCell ref="B21:B22"/>
    <mergeCell ref="O37:S37"/>
    <mergeCell ref="O43:S43"/>
    <mergeCell ref="C33:D33"/>
    <mergeCell ref="H21:H22"/>
    <mergeCell ref="H19:H20"/>
    <mergeCell ref="C25:G25"/>
    <mergeCell ref="M30:O30"/>
    <mergeCell ref="R30:U30"/>
    <mergeCell ref="C17:C18"/>
    <mergeCell ref="K28:L28"/>
    <mergeCell ref="M28:O28"/>
    <mergeCell ref="Q28:U28"/>
    <mergeCell ref="C19:C20"/>
    <mergeCell ref="H17:H18"/>
    <mergeCell ref="G17:G18"/>
    <mergeCell ref="G19:G20"/>
    <mergeCell ref="G21:G22"/>
    <mergeCell ref="C21:C22"/>
    <mergeCell ref="D19:D20"/>
    <mergeCell ref="D21:D22"/>
    <mergeCell ref="R29:U29"/>
    <mergeCell ref="S35:U35"/>
    <mergeCell ref="G33:I33"/>
    <mergeCell ref="C34:E34"/>
    <mergeCell ref="R31:U31"/>
    <mergeCell ref="C32:D32"/>
    <mergeCell ref="G32:I32"/>
    <mergeCell ref="K32:L32"/>
    <mergeCell ref="M32:O32"/>
    <mergeCell ref="C31:D31"/>
    <mergeCell ref="G31:I31"/>
    <mergeCell ref="K31:L31"/>
    <mergeCell ref="M31:O31"/>
    <mergeCell ref="K30:L30"/>
    <mergeCell ref="K29:L29"/>
    <mergeCell ref="M29:O29"/>
  </mergeCells>
  <pageMargins left="0.15748031496063" right="0.15748031496063" top="0.27559055118110198" bottom="3.9370078740157501E-2" header="0.15748031496063" footer="0.15748031496063"/>
  <pageSetup paperSize="9" scale="4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PRET INT APQ</vt:lpstr>
      <vt:lpstr>Cotations FOURNITURES</vt:lpstr>
      <vt:lpstr>Fournitures SPQ</vt:lpstr>
      <vt:lpstr>TRAVAUX</vt:lpstr>
      <vt:lpstr>Cotations PRET INT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Dell-PC</dc:creator>
  <cp:lastModifiedBy>HP</cp:lastModifiedBy>
  <cp:lastPrinted>2026-03-23T15:01:31Z</cp:lastPrinted>
  <dcterms:created xsi:type="dcterms:W3CDTF">2016-01-29T08:16:00Z</dcterms:created>
  <dcterms:modified xsi:type="dcterms:W3CDTF">2026-04-09T12:00:07Z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7E11775B305C4F7B83DCDA84B6A226CB_13</vt:lpwstr>
  </property>
  <property fmtid="{D5CDD505-2E9C-101B-9397-08002B2CF9AE}" pid="3" name="KSOProductBuildVer">
    <vt:lpwstr>1036-12.2.0.13359</vt:lpwstr>
  </property>
</Properties>
</file>