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madou Oury Binta D\Desktop\"/>
    </mc:Choice>
  </mc:AlternateContent>
  <xr:revisionPtr revIDLastSave="0" documentId="8_{6A0C38AD-10BF-49D2-8CBA-B67B76020E45}" xr6:coauthVersionLast="45" xr6:coauthVersionMax="45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Travaux s" sheetId="8" state="hidden" r:id="rId1"/>
    <sheet name="Fournitures" sheetId="5" r:id="rId2"/>
    <sheet name="Travaux" sheetId="6" r:id="rId3"/>
    <sheet name="Prestations Intell" sheetId="9" r:id="rId4"/>
    <sheet name="Prestations de Service" sheetId="10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4" i="9" l="1"/>
  <c r="K24" i="9" s="1"/>
  <c r="L24" i="9" s="1"/>
  <c r="M24" i="9" s="1"/>
  <c r="N24" i="9" s="1"/>
  <c r="O24" i="9" s="1"/>
  <c r="P24" i="9" s="1"/>
  <c r="Q24" i="9" s="1"/>
  <c r="R24" i="9" s="1"/>
  <c r="T24" i="9" s="1"/>
  <c r="U24" i="9" s="1"/>
  <c r="V24" i="9" s="1"/>
  <c r="W24" i="9" s="1"/>
  <c r="J26" i="9" l="1"/>
  <c r="K26" i="9" s="1"/>
  <c r="L26" i="9" s="1"/>
  <c r="M26" i="9" s="1"/>
  <c r="N26" i="9" s="1"/>
  <c r="O26" i="9" s="1"/>
  <c r="P26" i="9" s="1"/>
  <c r="Q26" i="9" s="1"/>
  <c r="R26" i="9" s="1"/>
  <c r="T26" i="9" s="1"/>
  <c r="U26" i="9" s="1"/>
  <c r="V26" i="9" s="1"/>
  <c r="W26" i="9" s="1"/>
  <c r="J21" i="5"/>
  <c r="K21" i="5" s="1"/>
  <c r="L21" i="5" s="1"/>
  <c r="M21" i="5" s="1"/>
  <c r="N21" i="5" s="1"/>
  <c r="O21" i="5" s="1"/>
  <c r="P21" i="5" s="1"/>
  <c r="Q21" i="5" s="1"/>
  <c r="S21" i="5" s="1"/>
  <c r="T21" i="5" s="1"/>
  <c r="U21" i="5" s="1"/>
  <c r="V21" i="5" s="1"/>
  <c r="W21" i="5" s="1"/>
  <c r="X21" i="5" s="1"/>
  <c r="J18" i="10"/>
  <c r="K18" i="10" s="1"/>
  <c r="L18" i="10" s="1"/>
  <c r="M18" i="10" s="1"/>
  <c r="N18" i="10" s="1"/>
  <c r="O18" i="10" s="1"/>
  <c r="P18" i="10" s="1"/>
  <c r="Q18" i="10" s="1"/>
  <c r="S18" i="10" s="1"/>
  <c r="T18" i="10" s="1"/>
  <c r="U18" i="10" s="1"/>
  <c r="V18" i="10" s="1"/>
  <c r="W18" i="10" s="1"/>
  <c r="X18" i="10" s="1"/>
  <c r="J22" i="9"/>
  <c r="K22" i="9" s="1"/>
  <c r="L22" i="9" s="1"/>
  <c r="M22" i="9" s="1"/>
  <c r="N22" i="9" s="1"/>
  <c r="O22" i="9" s="1"/>
  <c r="P22" i="9" s="1"/>
  <c r="Q22" i="9" s="1"/>
  <c r="R22" i="9" s="1"/>
  <c r="T22" i="9" s="1"/>
  <c r="U22" i="9" s="1"/>
  <c r="V22" i="9" s="1"/>
  <c r="W22" i="9" s="1"/>
  <c r="J51" i="5"/>
  <c r="K51" i="5" s="1"/>
  <c r="L51" i="5" s="1"/>
  <c r="M51" i="5" s="1"/>
  <c r="N51" i="5" s="1"/>
  <c r="O51" i="5" s="1"/>
  <c r="P51" i="5" s="1"/>
  <c r="Q51" i="5" s="1"/>
  <c r="S51" i="5" s="1"/>
  <c r="T51" i="5" s="1"/>
  <c r="U51" i="5" s="1"/>
  <c r="V51" i="5" s="1"/>
  <c r="W51" i="5" s="1"/>
  <c r="J53" i="5"/>
  <c r="K53" i="5" s="1"/>
  <c r="L53" i="5" s="1"/>
  <c r="M53" i="5" s="1"/>
  <c r="N53" i="5" s="1"/>
  <c r="O53" i="5" s="1"/>
  <c r="P53" i="5" s="1"/>
  <c r="Q53" i="5" s="1"/>
  <c r="S53" i="5" s="1"/>
  <c r="T53" i="5" s="1"/>
  <c r="U53" i="5" s="1"/>
  <c r="V53" i="5" s="1"/>
  <c r="W53" i="5" s="1"/>
  <c r="J49" i="5" l="1"/>
  <c r="K49" i="5" s="1"/>
  <c r="L49" i="5" s="1"/>
  <c r="M49" i="5" s="1"/>
  <c r="N49" i="5" s="1"/>
  <c r="O49" i="5" s="1"/>
  <c r="P49" i="5" s="1"/>
  <c r="Q49" i="5" s="1"/>
  <c r="S49" i="5" s="1"/>
  <c r="T49" i="5" s="1"/>
  <c r="U49" i="5" s="1"/>
  <c r="V49" i="5" s="1"/>
  <c r="W49" i="5" s="1"/>
  <c r="J47" i="5"/>
  <c r="K47" i="5" s="1"/>
  <c r="L47" i="5" s="1"/>
  <c r="M47" i="5" s="1"/>
  <c r="N47" i="5" s="1"/>
  <c r="O47" i="5" s="1"/>
  <c r="P47" i="5" s="1"/>
  <c r="Q47" i="5" s="1"/>
  <c r="S47" i="5" s="1"/>
  <c r="T47" i="5" s="1"/>
  <c r="U47" i="5" s="1"/>
  <c r="V47" i="5" s="1"/>
  <c r="W47" i="5" s="1"/>
  <c r="J43" i="5"/>
  <c r="K43" i="5" s="1"/>
  <c r="L43" i="5" s="1"/>
  <c r="M43" i="5" s="1"/>
  <c r="N43" i="5" s="1"/>
  <c r="O43" i="5" s="1"/>
  <c r="P43" i="5" s="1"/>
  <c r="Q43" i="5" s="1"/>
  <c r="S43" i="5" s="1"/>
  <c r="T43" i="5" s="1"/>
  <c r="U43" i="5" s="1"/>
  <c r="V43" i="5" s="1"/>
  <c r="W43" i="5" s="1"/>
  <c r="J41" i="5"/>
  <c r="K41" i="5" s="1"/>
  <c r="L41" i="5" s="1"/>
  <c r="M41" i="5" s="1"/>
  <c r="N41" i="5" s="1"/>
  <c r="O41" i="5" s="1"/>
  <c r="P41" i="5" s="1"/>
  <c r="Q41" i="5" s="1"/>
  <c r="S41" i="5" s="1"/>
  <c r="T41" i="5" s="1"/>
  <c r="U41" i="5" s="1"/>
  <c r="V41" i="5" s="1"/>
  <c r="W41" i="5" s="1"/>
  <c r="J23" i="5"/>
  <c r="K23" i="5" s="1"/>
  <c r="L23" i="5" s="1"/>
  <c r="M23" i="5" s="1"/>
  <c r="N23" i="5" s="1"/>
  <c r="O23" i="5" s="1"/>
  <c r="P23" i="5" s="1"/>
  <c r="Q23" i="5" s="1"/>
  <c r="S23" i="5" s="1"/>
  <c r="T23" i="5" s="1"/>
  <c r="U23" i="5" s="1"/>
  <c r="V23" i="5" s="1"/>
  <c r="W23" i="5" s="1"/>
  <c r="X23" i="5" s="1"/>
  <c r="J19" i="5"/>
  <c r="K19" i="5" s="1"/>
  <c r="L19" i="5" s="1"/>
  <c r="M19" i="5" s="1"/>
  <c r="N19" i="5" s="1"/>
  <c r="O19" i="5" s="1"/>
  <c r="P19" i="5" s="1"/>
  <c r="Q19" i="5" s="1"/>
  <c r="S19" i="5" s="1"/>
  <c r="T19" i="5" s="1"/>
  <c r="U19" i="5" s="1"/>
  <c r="V19" i="5" s="1"/>
  <c r="W19" i="5" s="1"/>
  <c r="X19" i="5" s="1"/>
  <c r="J20" i="9" l="1"/>
  <c r="K20" i="9" s="1"/>
  <c r="L20" i="9" s="1"/>
  <c r="M20" i="9" s="1"/>
  <c r="N20" i="9" s="1"/>
  <c r="O20" i="9" s="1"/>
  <c r="P20" i="9" s="1"/>
  <c r="Q20" i="9" s="1"/>
  <c r="R20" i="9" s="1"/>
  <c r="T20" i="9" s="1"/>
  <c r="U20" i="9" s="1"/>
  <c r="V20" i="9" s="1"/>
  <c r="W20" i="9" s="1"/>
  <c r="J18" i="9" l="1"/>
  <c r="K18" i="9" s="1"/>
  <c r="L18" i="9" s="1"/>
  <c r="M18" i="9" s="1"/>
  <c r="N18" i="9" s="1"/>
  <c r="O18" i="9" s="1"/>
  <c r="P18" i="9" s="1"/>
  <c r="Q18" i="9" s="1"/>
  <c r="R18" i="9" s="1"/>
  <c r="T18" i="9" s="1"/>
  <c r="U18" i="9" s="1"/>
  <c r="V18" i="9" s="1"/>
  <c r="W18" i="9" s="1"/>
  <c r="J45" i="5" l="1"/>
  <c r="K45" i="5" s="1"/>
  <c r="L45" i="5" s="1"/>
  <c r="M45" i="5" s="1"/>
  <c r="N45" i="5" s="1"/>
  <c r="O45" i="5" s="1"/>
  <c r="P45" i="5" s="1"/>
  <c r="Q45" i="5" s="1"/>
  <c r="S45" i="5" s="1"/>
  <c r="T45" i="5" s="1"/>
  <c r="U45" i="5" s="1"/>
  <c r="V45" i="5" s="1"/>
  <c r="W45" i="5" s="1"/>
  <c r="V40" i="9" l="1"/>
  <c r="C21" i="8" l="1"/>
  <c r="J19" i="8"/>
  <c r="K19" i="8" s="1"/>
  <c r="L19" i="8" s="1"/>
  <c r="M19" i="8" s="1"/>
  <c r="N19" i="8" s="1"/>
  <c r="O19" i="8" s="1"/>
  <c r="P19" i="8" s="1"/>
  <c r="Q19" i="8" s="1"/>
  <c r="S19" i="8" s="1"/>
  <c r="T19" i="8" s="1"/>
  <c r="J17" i="8"/>
  <c r="K17" i="8" s="1"/>
  <c r="L17" i="8" s="1"/>
  <c r="M17" i="8" s="1"/>
  <c r="N17" i="8" s="1"/>
  <c r="O17" i="8" s="1"/>
  <c r="P17" i="8" s="1"/>
  <c r="Q17" i="8" s="1"/>
  <c r="S17" i="8" s="1"/>
  <c r="T17" i="8" s="1"/>
  <c r="J15" i="8"/>
  <c r="K15" i="8" s="1"/>
  <c r="L15" i="8" s="1"/>
  <c r="M15" i="8" s="1"/>
  <c r="N15" i="8" s="1"/>
  <c r="O15" i="8" s="1"/>
  <c r="P15" i="8" s="1"/>
  <c r="Q15" i="8" s="1"/>
  <c r="S15" i="8" s="1"/>
  <c r="T15" i="8" s="1"/>
  <c r="U15" i="8" s="1"/>
  <c r="V15" i="8" s="1"/>
  <c r="W15" i="8" s="1"/>
  <c r="X15" i="8" s="1"/>
  <c r="V19" i="8" l="1"/>
  <c r="W19" i="8" s="1"/>
  <c r="X19" i="8" s="1"/>
  <c r="U19" i="8"/>
  <c r="V17" i="8"/>
  <c r="W17" i="8" s="1"/>
  <c r="X17" i="8" s="1"/>
  <c r="U17" i="8"/>
</calcChain>
</file>

<file path=xl/sharedStrings.xml><?xml version="1.0" encoding="utf-8"?>
<sst xmlns="http://schemas.openxmlformats.org/spreadsheetml/2006/main" count="538" uniqueCount="168">
  <si>
    <t>PLAN DE PASSATION DES MARCHES</t>
  </si>
  <si>
    <t>Autorité contractante :</t>
  </si>
  <si>
    <t>MINISTERE DES PÊCHES,DE L'AQUACULTURE ET DE  L'ECONOMIE MARITIME</t>
  </si>
  <si>
    <t>Exercice budgétaire:</t>
  </si>
  <si>
    <t>Ordonnateur:</t>
  </si>
  <si>
    <t>MINISTRE</t>
  </si>
  <si>
    <t>Journaux  de publication  de référence et site Internet:</t>
  </si>
  <si>
    <t>Autorité approbatrice:</t>
  </si>
  <si>
    <t>ADMINISTRATION  ET CONTRÔLE DES GRANDS PROJETS ET DES MACHES PUBLICS</t>
  </si>
  <si>
    <t>IDENTIFICATION DU PROJET / MARCHE</t>
  </si>
  <si>
    <t xml:space="preserve"> Prévisions et Réalisations</t>
  </si>
  <si>
    <t>PHASE 1 : PROCEDURE DE CONSULTATION</t>
  </si>
  <si>
    <t>PHASE 2 : EVALUATION DES OFFRES</t>
  </si>
  <si>
    <t>PHASE 3 : CONCLUSION ET NOTIFICATION DU MARCHE</t>
  </si>
  <si>
    <t>PHASE 4 : EXECUTION DU MARCHE</t>
  </si>
  <si>
    <t>Numéro</t>
  </si>
  <si>
    <t>Intitulé du Projet/Marché</t>
  </si>
  <si>
    <t>Montant Budget GNF</t>
  </si>
  <si>
    <t>Code Budget</t>
  </si>
  <si>
    <t>Type de Financement</t>
  </si>
  <si>
    <t>Méthodes de passation</t>
  </si>
  <si>
    <t xml:space="preserve">Elaboration du Dossier de Consultation </t>
  </si>
  <si>
    <t xml:space="preserve">ANO sur le Dossier de Consultation </t>
  </si>
  <si>
    <t>Date limite dépôt Offres/ouverture des plis</t>
  </si>
  <si>
    <t xml:space="preserve">Ouverture /Evaluation des offres </t>
  </si>
  <si>
    <t>Publication attribution/Notification provisoire</t>
  </si>
  <si>
    <t>Mise en forme du projet de contrat</t>
  </si>
  <si>
    <t>ANO sur le projet de contrat</t>
  </si>
  <si>
    <t>Montant du Contrat</t>
  </si>
  <si>
    <t>Signature et Approbation du Contrat</t>
  </si>
  <si>
    <t>Enregistrement /Immatriculation et notification du marché</t>
  </si>
  <si>
    <t>Notification du marché approuvé</t>
  </si>
  <si>
    <t>Date début travaux</t>
  </si>
  <si>
    <t>Date fin travaux</t>
  </si>
  <si>
    <t>5 j</t>
  </si>
  <si>
    <t>3 j</t>
  </si>
  <si>
    <t>15 j</t>
  </si>
  <si>
    <t>5 J</t>
  </si>
  <si>
    <t>3 ou 5 j</t>
  </si>
  <si>
    <t>BND</t>
  </si>
  <si>
    <t>DC</t>
  </si>
  <si>
    <t>Prévisions</t>
  </si>
  <si>
    <t>Réalisations</t>
  </si>
  <si>
    <t>Coût Total</t>
  </si>
  <si>
    <t>Approbation du plan de passation des marchés</t>
  </si>
  <si>
    <t>PTF : Partenaire Technique et Financier</t>
  </si>
  <si>
    <t>Mode de Passation</t>
  </si>
  <si>
    <t>Code Marché</t>
  </si>
  <si>
    <t>Nature de Marché</t>
  </si>
  <si>
    <t>TDR : Terme de référence</t>
  </si>
  <si>
    <t>AOO</t>
  </si>
  <si>
    <t>Appel d'Offres Ouvert</t>
  </si>
  <si>
    <t>Fournitures</t>
  </si>
  <si>
    <t>Budget National et Autres Financements Intérieurs</t>
  </si>
  <si>
    <t>JMP : Journal des Marchés Publics</t>
  </si>
  <si>
    <t>AOR</t>
  </si>
  <si>
    <t>Appel d'Offres Restreint</t>
  </si>
  <si>
    <t>Travaux</t>
  </si>
  <si>
    <t>FINEX</t>
  </si>
  <si>
    <t>Financement Extérieur</t>
  </si>
  <si>
    <t>DAO : Dossier d’Appel d’Offres</t>
  </si>
  <si>
    <t>Prestations intellectuelles</t>
  </si>
  <si>
    <t>CONJOINT</t>
  </si>
  <si>
    <t>Financement Conjoint</t>
  </si>
  <si>
    <t>DP : Demande de Proposition</t>
  </si>
  <si>
    <t>ED</t>
  </si>
  <si>
    <t>Entente Directe</t>
  </si>
  <si>
    <t>Délégations de Service Public</t>
  </si>
  <si>
    <t>CPM : Commission de Passation des Marchés</t>
  </si>
  <si>
    <t xml:space="preserve">ANO : Avis de Non Objection </t>
  </si>
  <si>
    <t>JAO,HOROYA ,OBSERVATEUR ET SITE DE  L'ARMP</t>
  </si>
  <si>
    <t>MARCHES DE TRAVAUX  SANS PRE QUALIFICATION</t>
  </si>
  <si>
    <t>PHASE 1 : PROCEDURE D'APPEL D'OFFRES</t>
  </si>
  <si>
    <t xml:space="preserve">N° Appel d'Offres </t>
  </si>
  <si>
    <t>Elaboration du DAO</t>
  </si>
  <si>
    <t>Non Objection sur DAO</t>
  </si>
  <si>
    <t xml:space="preserve">Publication  AAO   </t>
  </si>
  <si>
    <t>Ouverture /Evaluation des offres</t>
  </si>
  <si>
    <t>Non Objection sur Rap. d'Evaluation</t>
  </si>
  <si>
    <t>Non Objection sur le projet de contrat</t>
  </si>
  <si>
    <t>Montant du Contrat en GNF</t>
  </si>
  <si>
    <t>Signature du marché</t>
  </si>
  <si>
    <t>Approbation du Contrat</t>
  </si>
  <si>
    <t>Enregistrement /Immatriculation du marché</t>
  </si>
  <si>
    <t>12 j</t>
  </si>
  <si>
    <t>30 ou 45 j</t>
  </si>
  <si>
    <t>15 J</t>
  </si>
  <si>
    <t>7 j</t>
  </si>
  <si>
    <t>10 j</t>
  </si>
  <si>
    <t>MARCHES DE FOURNITURE SANS PRE QUALIFICATION</t>
  </si>
  <si>
    <t>Date limite dépôt Offres</t>
  </si>
  <si>
    <t>Demande de consultation</t>
  </si>
  <si>
    <t>CR</t>
  </si>
  <si>
    <t>Consultation Restreinte</t>
  </si>
  <si>
    <t xml:space="preserve">N° Demande de cotation </t>
  </si>
  <si>
    <t>ANO sur le rapport d'évaluation</t>
  </si>
  <si>
    <t>Mise en forme du  contrat</t>
  </si>
  <si>
    <t>Acquisition renovation Batiment</t>
  </si>
  <si>
    <t>53.30</t>
  </si>
  <si>
    <t>Réboisement de la mangrove 5ha</t>
  </si>
  <si>
    <t>52.99</t>
  </si>
  <si>
    <t>53.40</t>
  </si>
  <si>
    <t>Constructions de centre de fumage amélioré et Réhabilitation de centre de fumage amélioré</t>
  </si>
  <si>
    <t xml:space="preserve">  </t>
  </si>
  <si>
    <t>IDENTIFICATION DU PROJET/MARCHE</t>
  </si>
  <si>
    <t xml:space="preserve">N° AMI </t>
  </si>
  <si>
    <t>Méthodes de paasation</t>
  </si>
  <si>
    <t>Date début Prestations</t>
  </si>
  <si>
    <t>Date de fin des prestations</t>
  </si>
  <si>
    <t>12j</t>
  </si>
  <si>
    <t>mois</t>
  </si>
  <si>
    <t>MARCHES DE PRESTATIONS INTELLECTUELLES PAR DEMANDE DE COTATION</t>
  </si>
  <si>
    <t>PREALABLE</t>
  </si>
  <si>
    <t>PHASE 3: CONCLUSION ET NOTIFICATION DU MARCHE</t>
  </si>
  <si>
    <t>Elaboration des TDR</t>
  </si>
  <si>
    <t>Non Objection sur les TDR et la liste restreinte</t>
  </si>
  <si>
    <t>Envoi Lettres d'invitation</t>
  </si>
  <si>
    <t>Date limite dépôt des Propositions techniques et financières.</t>
  </si>
  <si>
    <t>Evaluation des Prop. Techn.</t>
  </si>
  <si>
    <t>Non Objection sur rapport PT</t>
  </si>
  <si>
    <t xml:space="preserve">Ouverture /Analyse de la proposition financière </t>
  </si>
  <si>
    <t>ANO sur le rapport combiné</t>
  </si>
  <si>
    <t xml:space="preserve"> Négociation et mise en forme  du contrat</t>
  </si>
  <si>
    <t>Signature  et Approbation du Contrat</t>
  </si>
  <si>
    <t>1 j</t>
  </si>
  <si>
    <t>Autorité Approbatrice</t>
  </si>
  <si>
    <t>RC</t>
  </si>
  <si>
    <t>Reconduction</t>
  </si>
  <si>
    <t xml:space="preserve"> </t>
  </si>
  <si>
    <t>Partenariats Public-Privé</t>
  </si>
  <si>
    <t>CAISSE NATIONALE DE PREVOYANCE SOCIALE</t>
  </si>
  <si>
    <t>JAO, HOROYA ,OBSERVATEUR ET SITE DE L'ARMP</t>
  </si>
  <si>
    <t>DIRECTRICE GENERALE</t>
  </si>
  <si>
    <t xml:space="preserve">DIRECTRICE GENERALE </t>
  </si>
  <si>
    <t>MARCHES DE FOURNITURES SANS REVUE PREALABLE PAR DGCMP / DEMANDE DE COTATION</t>
  </si>
  <si>
    <t>DIRECTION GENERALE DE CONTRÔLE DES MACHES PUBLICS</t>
  </si>
  <si>
    <t>Travaux de construction des sept (7) Agences Régionales et de l'Agence Principale de Conakry</t>
  </si>
  <si>
    <t>HOROYA, JAO, OBSERVATEUR. SITE DE L'ARMP</t>
  </si>
  <si>
    <t>DGCMP</t>
  </si>
  <si>
    <t>Direction Générale du Contrôle des Marchés Publics (DGCMP)</t>
  </si>
  <si>
    <t>QC</t>
  </si>
  <si>
    <t>MARCHES DE PRESTATIONS DE SERVICE SANS PRE QUALIFICATION</t>
  </si>
  <si>
    <t>Récrutement d'un cabinet pour les études des travaux de construction  d'un centre Centre Polyvalent de Diagnostic Médical et de Soins Spécialisés</t>
  </si>
  <si>
    <t>DIRECTION GENERALE DU CONTRÔLE DES MARCHES PUBLICS  (DGCMP)</t>
  </si>
  <si>
    <t>DIRECTION GENERALE DU CONTRÔLE DES MARCHES PULICS (DGCMP)</t>
  </si>
  <si>
    <t xml:space="preserve">Projet de mise en place d'un système Intégré de Gestion de l'Assurance Maladie (Acquisition d'Equipements informatiques et de production de cartes PVC) pour tous les pensionnés </t>
  </si>
  <si>
    <t>Travaux de construction du siège de la Caisse Nationale de Prévoyance Sociale (CNPS)</t>
  </si>
  <si>
    <t>Travaux de rénovation d'un bâtiment qui abritera le Centre d'Imagerie Médical et de Diagnostic de la CNPS</t>
  </si>
  <si>
    <t>Acquisition d'équipements de Matériels Informatiques pour les huit (8) Agences régionales de la CNPS</t>
  </si>
  <si>
    <t>Acquisition d'équipements Médicaux pour le Centre d'Imagerie et de Diagnostic de la CNPS</t>
  </si>
  <si>
    <t>AON</t>
  </si>
  <si>
    <t>Acquisition d'équipements de Mobiliers de bureaux pour les huit (8) Agences régionales de la CNPS</t>
  </si>
  <si>
    <t>Achat Pré-Imprimé</t>
  </si>
  <si>
    <t>Achat Fournitures de Bureau</t>
  </si>
  <si>
    <t>Achat Fournitures pour  impression bulletins et listing</t>
  </si>
  <si>
    <t>Frais de néttoyage des locaux</t>
  </si>
  <si>
    <t>Fourniture de carnets de Feuilles de Soins</t>
  </si>
  <si>
    <t>Fourniture de carnets de Bulletins d'Examen</t>
  </si>
  <si>
    <t>Réalisation d''un système d'Information budgetaire, financière  et Comptable</t>
  </si>
  <si>
    <t xml:space="preserve">Récrutement d'un consultant pour la réalisation d'une étude approfondie visant à analyser les textes actuels , proposer de nouveaux textes et élaborer les projets de textes législatifs et règlementaires </t>
  </si>
  <si>
    <t>Montant budget en GNF</t>
  </si>
  <si>
    <t>location du siège de la CNPS</t>
  </si>
  <si>
    <t>Fournitures et Services</t>
  </si>
  <si>
    <t>DIRECTION  GENERALE DE CONTRÖLE DES MARCHES PUBLICS (DGCMP)</t>
  </si>
  <si>
    <t xml:space="preserve">Acquisition des produits destinés à la Campagne de Dépistage des Maladies de longue durée dans les médecins référents sanitaires sur le diagnostic et la prise en charge du Diabète et de l'Hypertension artérièlle </t>
  </si>
  <si>
    <t>Frais de néttoyage des locaux et services</t>
  </si>
  <si>
    <t>Achat de Petits matériels et outillages de bureau et d'autres services</t>
  </si>
  <si>
    <t xml:space="preserve">Renforcement de capacités - formations-seminaires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</si>
</sst>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_-* #,##0\ _€_-;\-* #,##0\ _€_-;_-* &quot;-&quot;??\ _€_-;_-@_-"/>
  </numFmts>
  <fonts count="8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indexed="8"/>
      <name val="Times"/>
      <family val="1"/>
    </font>
    <font>
      <b/>
      <sz val="14"/>
      <color indexed="8"/>
      <name val="Calibri"/>
      <family val="2"/>
    </font>
    <font>
      <b/>
      <sz val="12"/>
      <color indexed="8"/>
      <name val="Bodoni MT Condensed"/>
      <family val="1"/>
    </font>
    <font>
      <b/>
      <i/>
      <sz val="11"/>
      <color indexed="8"/>
      <name val="Calibri"/>
      <family val="2"/>
    </font>
    <font>
      <b/>
      <sz val="12"/>
      <color indexed="8"/>
      <name val="Verdana"/>
      <family val="2"/>
    </font>
    <font>
      <sz val="18"/>
      <color theme="1"/>
      <name val="Calibri"/>
      <family val="2"/>
      <scheme val="minor"/>
    </font>
    <font>
      <b/>
      <i/>
      <sz val="18"/>
      <color indexed="8"/>
      <name val="Calibri"/>
      <family val="2"/>
    </font>
    <font>
      <b/>
      <sz val="13"/>
      <color indexed="8"/>
      <name val="Bodoni MT Condensed"/>
      <family val="1"/>
    </font>
    <font>
      <sz val="13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u/>
      <sz val="18"/>
      <color indexed="8"/>
      <name val="Calibri"/>
      <family val="2"/>
    </font>
    <font>
      <sz val="13"/>
      <color theme="1"/>
      <name val="Bodoni MT Condensed"/>
      <family val="1"/>
    </font>
    <font>
      <sz val="11"/>
      <name val="Calibri"/>
      <family val="2"/>
      <scheme val="minor"/>
    </font>
    <font>
      <b/>
      <sz val="12"/>
      <color theme="1"/>
      <name val="Bodoni MT Condensed"/>
      <family val="1"/>
    </font>
    <font>
      <b/>
      <sz val="11"/>
      <color theme="1"/>
      <name val="Bodoni MT Condensed"/>
      <family val="1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indexed="8"/>
      <name val="Calibri"/>
      <family val="2"/>
    </font>
    <font>
      <b/>
      <sz val="10"/>
      <color indexed="8"/>
      <name val="Bodoni MT Condensed"/>
      <family val="1"/>
    </font>
    <font>
      <b/>
      <i/>
      <sz val="10"/>
      <color indexed="8"/>
      <name val="Calibri"/>
      <family val="2"/>
    </font>
    <font>
      <b/>
      <sz val="10"/>
      <color indexed="8"/>
      <name val="Verdana"/>
      <family val="2"/>
    </font>
    <font>
      <b/>
      <sz val="10"/>
      <color indexed="9"/>
      <name val="Arial Narrow"/>
      <family val="2"/>
    </font>
    <font>
      <b/>
      <sz val="10"/>
      <name val="Bodoni MT Condensed"/>
      <family val="1"/>
    </font>
    <font>
      <b/>
      <sz val="10"/>
      <color indexed="62"/>
      <name val="Bodoni MT Condensed"/>
      <family val="1"/>
    </font>
    <font>
      <sz val="10"/>
      <color indexed="8"/>
      <name val="Arial Narrow"/>
      <family val="2"/>
    </font>
    <font>
      <b/>
      <sz val="10"/>
      <color indexed="8"/>
      <name val="Arial Narrow"/>
      <family val="2"/>
    </font>
    <font>
      <sz val="10"/>
      <name val="Bodoni MT Condensed"/>
      <family val="1"/>
    </font>
    <font>
      <b/>
      <sz val="10"/>
      <color theme="1" tint="0.249977111117893"/>
      <name val="Arial Narrow"/>
      <family val="2"/>
    </font>
    <font>
      <sz val="10"/>
      <color theme="1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0"/>
      <color indexed="9"/>
      <name val="Calibri"/>
      <family val="2"/>
      <scheme val="minor"/>
    </font>
    <font>
      <sz val="11"/>
      <color theme="1"/>
      <name val="Bodoni MT Condensed"/>
      <family val="1"/>
    </font>
    <font>
      <sz val="11"/>
      <color indexed="8"/>
      <name val="Bodoni MT Condensed"/>
      <family val="1"/>
    </font>
    <font>
      <b/>
      <i/>
      <sz val="11"/>
      <color indexed="8"/>
      <name val="Bodoni MT Condensed"/>
      <family val="1"/>
    </font>
    <font>
      <b/>
      <sz val="11"/>
      <color rgb="FFFF0000"/>
      <name val="Bodoni MT Condensed"/>
      <family val="1"/>
    </font>
    <font>
      <sz val="12"/>
      <color theme="1"/>
      <name val="Bodoni MT Condensed"/>
      <family val="1"/>
    </font>
    <font>
      <b/>
      <sz val="12"/>
      <color rgb="FFFF0000"/>
      <name val="Bodoni MT Condensed"/>
      <family val="1"/>
    </font>
    <font>
      <sz val="14"/>
      <color theme="1"/>
      <name val="Bodoni MT Condensed"/>
      <family val="1"/>
    </font>
    <font>
      <b/>
      <i/>
      <sz val="14"/>
      <color indexed="8"/>
      <name val="Calibri"/>
      <family val="2"/>
    </font>
    <font>
      <b/>
      <u/>
      <sz val="16"/>
      <color indexed="8"/>
      <name val="Calibri"/>
      <family val="2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2"/>
      <color theme="1"/>
      <name val="Times New Roman"/>
      <family val="1"/>
    </font>
    <font>
      <sz val="12"/>
      <color indexed="8"/>
      <name val="Arial Narrow"/>
      <family val="2"/>
    </font>
    <font>
      <b/>
      <i/>
      <sz val="16"/>
      <color indexed="8"/>
      <name val="Calibri"/>
      <family val="2"/>
    </font>
    <font>
      <b/>
      <sz val="10"/>
      <color indexed="9"/>
      <name val="Times New Roman"/>
      <family val="1"/>
    </font>
    <font>
      <b/>
      <sz val="10"/>
      <name val="Times New Roman"/>
      <family val="1"/>
    </font>
    <font>
      <b/>
      <sz val="10"/>
      <color indexed="62"/>
      <name val="Times New Roman"/>
      <family val="1"/>
    </font>
    <font>
      <sz val="10"/>
      <name val="Times New Roman"/>
      <family val="1"/>
    </font>
    <font>
      <b/>
      <sz val="13"/>
      <color indexed="8"/>
      <name val="Times New Roman"/>
      <family val="1"/>
    </font>
    <font>
      <sz val="13"/>
      <color theme="1"/>
      <name val="Times New Roman"/>
      <family val="1"/>
    </font>
    <font>
      <b/>
      <sz val="12"/>
      <color indexed="9"/>
      <name val="Times New Roman"/>
      <family val="1"/>
    </font>
    <font>
      <b/>
      <sz val="12"/>
      <name val="Times New Roman"/>
      <family val="1"/>
    </font>
    <font>
      <b/>
      <sz val="12"/>
      <color indexed="62"/>
      <name val="Times New Roman"/>
      <family val="1"/>
    </font>
    <font>
      <b/>
      <sz val="11"/>
      <color indexed="9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b/>
      <sz val="11"/>
      <color indexed="62"/>
      <name val="Times New Roman"/>
      <family val="1"/>
    </font>
    <font>
      <sz val="11"/>
      <name val="Times New Roman"/>
      <family val="1"/>
    </font>
    <font>
      <sz val="16"/>
      <color theme="1"/>
      <name val="Calibri"/>
      <family val="2"/>
      <scheme val="minor"/>
    </font>
    <font>
      <b/>
      <i/>
      <sz val="18"/>
      <color indexed="8"/>
      <name val="Times New Roman"/>
      <family val="1"/>
    </font>
    <font>
      <b/>
      <i/>
      <sz val="16"/>
      <color indexed="8"/>
      <name val="Times New Roman"/>
      <family val="1"/>
    </font>
    <font>
      <b/>
      <i/>
      <sz val="14"/>
      <color indexed="8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b/>
      <sz val="18"/>
      <color theme="1"/>
      <name val="Times New Roman"/>
      <family val="1"/>
    </font>
    <font>
      <b/>
      <sz val="16"/>
      <color theme="1"/>
      <name val="Bodoni MT Condensed"/>
      <family val="1"/>
    </font>
    <font>
      <b/>
      <sz val="14"/>
      <color indexed="8"/>
      <name val="Times New Roman"/>
      <family val="1"/>
    </font>
    <font>
      <b/>
      <sz val="16"/>
      <color indexed="8"/>
      <name val="Times New Roman"/>
      <family val="1"/>
    </font>
    <font>
      <b/>
      <sz val="13"/>
      <color theme="1"/>
      <name val="Times New Roman"/>
      <family val="1"/>
    </font>
    <font>
      <sz val="14"/>
      <color theme="1"/>
      <name val="Times New Roman"/>
      <family val="1"/>
    </font>
    <font>
      <sz val="8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B0F0"/>
        <bgColor indexed="64"/>
      </patternFill>
    </fill>
  </fills>
  <borders count="10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theme="8"/>
      </right>
      <top style="medium">
        <color indexed="64"/>
      </top>
      <bottom/>
      <diagonal/>
    </border>
    <border>
      <left style="medium">
        <color theme="8"/>
      </left>
      <right/>
      <top style="medium">
        <color indexed="64"/>
      </top>
      <bottom style="medium">
        <color theme="8"/>
      </bottom>
      <diagonal/>
    </border>
    <border>
      <left/>
      <right/>
      <top style="medium">
        <color indexed="64"/>
      </top>
      <bottom style="medium">
        <color theme="8"/>
      </bottom>
      <diagonal/>
    </border>
    <border>
      <left/>
      <right style="medium">
        <color indexed="64"/>
      </right>
      <top style="medium">
        <color indexed="64"/>
      </top>
      <bottom style="medium">
        <color theme="8"/>
      </bottom>
      <diagonal/>
    </border>
    <border>
      <left style="medium">
        <color indexed="64"/>
      </left>
      <right/>
      <top style="medium">
        <color rgb="FFC0504D"/>
      </top>
      <bottom style="medium">
        <color rgb="FFC0504D"/>
      </bottom>
      <diagonal/>
    </border>
    <border>
      <left/>
      <right style="medium">
        <color theme="5"/>
      </right>
      <top style="medium">
        <color rgb="FFC0504D"/>
      </top>
      <bottom style="medium">
        <color rgb="FFC0504D"/>
      </bottom>
      <diagonal/>
    </border>
    <border>
      <left style="medium">
        <color theme="5"/>
      </left>
      <right/>
      <top style="thin">
        <color indexed="64"/>
      </top>
      <bottom style="medium">
        <color theme="5"/>
      </bottom>
      <diagonal/>
    </border>
    <border>
      <left/>
      <right/>
      <top style="thin">
        <color indexed="64"/>
      </top>
      <bottom style="medium">
        <color theme="5"/>
      </bottom>
      <diagonal/>
    </border>
    <border>
      <left/>
      <right style="medium">
        <color indexed="64"/>
      </right>
      <top style="thin">
        <color indexed="64"/>
      </top>
      <bottom style="medium">
        <color theme="5"/>
      </bottom>
      <diagonal/>
    </border>
    <border>
      <left style="medium">
        <color indexed="64"/>
      </left>
      <right/>
      <top/>
      <bottom style="medium">
        <color rgb="FF4BACC6"/>
      </bottom>
      <diagonal/>
    </border>
    <border>
      <left/>
      <right style="medium">
        <color theme="8"/>
      </right>
      <top/>
      <bottom style="medium">
        <color rgb="FF4BACC6"/>
      </bottom>
      <diagonal/>
    </border>
    <border>
      <left style="medium">
        <color theme="8"/>
      </left>
      <right/>
      <top style="medium">
        <color theme="8"/>
      </top>
      <bottom style="medium">
        <color theme="8"/>
      </bottom>
      <diagonal/>
    </border>
    <border>
      <left/>
      <right/>
      <top style="medium">
        <color theme="8"/>
      </top>
      <bottom style="medium">
        <color theme="8"/>
      </bottom>
      <diagonal/>
    </border>
    <border>
      <left/>
      <right style="medium">
        <color indexed="64"/>
      </right>
      <top style="medium">
        <color theme="8"/>
      </top>
      <bottom style="medium">
        <color theme="8"/>
      </bottom>
      <diagonal/>
    </border>
    <border>
      <left style="medium">
        <color indexed="64"/>
      </left>
      <right/>
      <top style="medium">
        <color rgb="FF4BACC6"/>
      </top>
      <bottom style="medium">
        <color rgb="FF4BACC6"/>
      </bottom>
      <diagonal/>
    </border>
    <border>
      <left/>
      <right style="medium">
        <color theme="5"/>
      </right>
      <top/>
      <bottom/>
      <diagonal/>
    </border>
    <border>
      <left style="medium">
        <color theme="5"/>
      </left>
      <right/>
      <top style="medium">
        <color theme="5"/>
      </top>
      <bottom style="medium">
        <color theme="5"/>
      </bottom>
      <diagonal/>
    </border>
    <border>
      <left/>
      <right/>
      <top style="medium">
        <color theme="5"/>
      </top>
      <bottom style="medium">
        <color theme="5"/>
      </bottom>
      <diagonal/>
    </border>
    <border>
      <left/>
      <right style="medium">
        <color indexed="64"/>
      </right>
      <top style="medium">
        <color theme="5"/>
      </top>
      <bottom style="medium">
        <color theme="5"/>
      </bottom>
      <diagonal/>
    </border>
    <border>
      <left/>
      <right style="medium">
        <color theme="8"/>
      </right>
      <top style="medium">
        <color rgb="FF4BACC6"/>
      </top>
      <bottom style="medium">
        <color rgb="FF4BACC6"/>
      </bottom>
      <diagonal/>
    </border>
    <border>
      <left style="medium">
        <color indexed="64"/>
      </left>
      <right/>
      <top style="medium">
        <color rgb="FF4BACC6"/>
      </top>
      <bottom style="medium">
        <color indexed="64"/>
      </bottom>
      <diagonal/>
    </border>
    <border>
      <left style="medium">
        <color theme="8"/>
      </left>
      <right/>
      <top style="medium">
        <color theme="8"/>
      </top>
      <bottom style="medium">
        <color indexed="64"/>
      </bottom>
      <diagonal/>
    </border>
    <border>
      <left/>
      <right/>
      <top style="medium">
        <color theme="8"/>
      </top>
      <bottom style="medium">
        <color indexed="64"/>
      </bottom>
      <diagonal/>
    </border>
    <border>
      <left/>
      <right style="medium">
        <color indexed="64"/>
      </right>
      <top style="medium">
        <color theme="8"/>
      </top>
      <bottom style="medium">
        <color indexed="64"/>
      </bottom>
      <diagonal/>
    </border>
    <border>
      <left/>
      <right style="medium">
        <color theme="8"/>
      </right>
      <top style="medium">
        <color rgb="FF4BACC6"/>
      </top>
      <bottom style="medium">
        <color indexed="64"/>
      </bottom>
      <diagonal/>
    </border>
    <border>
      <left style="medium">
        <color indexed="64"/>
      </left>
      <right/>
      <top style="medium">
        <color rgb="FFC0504D"/>
      </top>
      <bottom style="medium">
        <color indexed="64"/>
      </bottom>
      <diagonal/>
    </border>
    <border>
      <left/>
      <right style="medium">
        <color theme="5"/>
      </right>
      <top style="medium">
        <color rgb="FFC0504D"/>
      </top>
      <bottom style="medium">
        <color indexed="64"/>
      </bottom>
      <diagonal/>
    </border>
    <border>
      <left style="medium">
        <color theme="5"/>
      </left>
      <right/>
      <top style="medium">
        <color theme="5"/>
      </top>
      <bottom style="medium">
        <color indexed="64"/>
      </bottom>
      <diagonal/>
    </border>
    <border>
      <left/>
      <right/>
      <top style="medium">
        <color theme="5"/>
      </top>
      <bottom style="medium">
        <color indexed="64"/>
      </bottom>
      <diagonal/>
    </border>
    <border>
      <left/>
      <right style="medium">
        <color indexed="64"/>
      </right>
      <top style="medium">
        <color theme="5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theme="5"/>
      </right>
      <top style="medium">
        <color indexed="64"/>
      </top>
      <bottom style="medium">
        <color indexed="64"/>
      </bottom>
      <diagonal/>
    </border>
    <border>
      <left style="medium">
        <color theme="5"/>
      </left>
      <right style="medium">
        <color theme="5"/>
      </right>
      <top style="medium">
        <color indexed="64"/>
      </top>
      <bottom style="medium">
        <color indexed="64"/>
      </bottom>
      <diagonal/>
    </border>
    <border>
      <left style="medium">
        <color theme="5"/>
      </left>
      <right/>
      <top style="medium">
        <color indexed="64"/>
      </top>
      <bottom style="medium">
        <color indexed="64"/>
      </bottom>
      <diagonal/>
    </border>
    <border>
      <left style="medium">
        <color theme="5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82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/>
    <xf numFmtId="0" fontId="6" fillId="0" borderId="0" xfId="0" applyFont="1" applyAlignment="1"/>
    <xf numFmtId="0" fontId="0" fillId="3" borderId="0" xfId="0" applyFill="1"/>
    <xf numFmtId="0" fontId="7" fillId="3" borderId="0" xfId="0" applyFont="1" applyFill="1" applyBorder="1" applyAlignment="1">
      <alignment horizontal="left" wrapText="1"/>
    </xf>
    <xf numFmtId="0" fontId="6" fillId="3" borderId="0" xfId="0" applyFont="1" applyFill="1" applyAlignment="1"/>
    <xf numFmtId="0" fontId="8" fillId="0" borderId="0" xfId="0" applyFont="1"/>
    <xf numFmtId="0" fontId="9" fillId="0" borderId="0" xfId="0" applyFont="1" applyFill="1" applyAlignment="1">
      <alignment vertical="center"/>
    </xf>
    <xf numFmtId="0" fontId="8" fillId="0" borderId="0" xfId="0" applyFont="1" applyFill="1"/>
    <xf numFmtId="0" fontId="0" fillId="0" borderId="0" xfId="0" applyAlignment="1">
      <alignment horizontal="justify"/>
    </xf>
    <xf numFmtId="0" fontId="13" fillId="15" borderId="52" xfId="0" applyFont="1" applyFill="1" applyBorder="1" applyAlignment="1">
      <alignment horizontal="center" vertical="center" wrapText="1"/>
    </xf>
    <xf numFmtId="0" fontId="12" fillId="15" borderId="53" xfId="0" applyFont="1" applyFill="1" applyBorder="1" applyAlignment="1">
      <alignment horizontal="center" vertical="center" wrapText="1"/>
    </xf>
    <xf numFmtId="0" fontId="13" fillId="15" borderId="16" xfId="0" applyFont="1" applyFill="1" applyBorder="1" applyAlignment="1">
      <alignment horizontal="center" vertical="center" wrapText="1"/>
    </xf>
    <xf numFmtId="0" fontId="12" fillId="15" borderId="63" xfId="0" applyFont="1" applyFill="1" applyBorder="1" applyAlignment="1">
      <alignment horizontal="center" vertical="center" wrapText="1"/>
    </xf>
    <xf numFmtId="0" fontId="13" fillId="15" borderId="73" xfId="0" applyFont="1" applyFill="1" applyBorder="1" applyAlignment="1">
      <alignment horizontal="center" vertical="center" wrapText="1"/>
    </xf>
    <xf numFmtId="0" fontId="12" fillId="15" borderId="74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vertical="center"/>
    </xf>
    <xf numFmtId="0" fontId="14" fillId="0" borderId="0" xfId="0" applyFont="1" applyAlignment="1"/>
    <xf numFmtId="0" fontId="10" fillId="2" borderId="1" xfId="0" applyFont="1" applyFill="1" applyBorder="1" applyAlignment="1">
      <alignment wrapText="1"/>
    </xf>
    <xf numFmtId="0" fontId="8" fillId="3" borderId="0" xfId="0" applyFont="1" applyFill="1"/>
    <xf numFmtId="0" fontId="16" fillId="0" borderId="0" xfId="0" applyFont="1" applyAlignment="1">
      <alignment horizontal="center"/>
    </xf>
    <xf numFmtId="0" fontId="11" fillId="0" borderId="0" xfId="0" applyFont="1" applyFill="1" applyAlignment="1">
      <alignment horizontal="center"/>
    </xf>
    <xf numFmtId="0" fontId="11" fillId="0" borderId="0" xfId="0" applyFont="1" applyAlignment="1">
      <alignment horizontal="center"/>
    </xf>
    <xf numFmtId="0" fontId="20" fillId="0" borderId="62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68" xfId="0" applyFont="1" applyBorder="1" applyAlignment="1">
      <alignment horizontal="center" vertical="center" wrapText="1"/>
    </xf>
    <xf numFmtId="0" fontId="21" fillId="0" borderId="0" xfId="0" applyFont="1"/>
    <xf numFmtId="0" fontId="24" fillId="0" borderId="0" xfId="0" applyFont="1" applyAlignment="1"/>
    <xf numFmtId="0" fontId="21" fillId="3" borderId="0" xfId="0" applyFont="1" applyFill="1"/>
    <xf numFmtId="0" fontId="25" fillId="3" borderId="0" xfId="0" applyFont="1" applyFill="1" applyBorder="1" applyAlignment="1">
      <alignment horizontal="left" wrapText="1"/>
    </xf>
    <xf numFmtId="0" fontId="21" fillId="0" borderId="0" xfId="0" applyFont="1" applyAlignment="1">
      <alignment horizontal="justify"/>
    </xf>
    <xf numFmtId="0" fontId="27" fillId="8" borderId="2" xfId="0" applyFont="1" applyFill="1" applyBorder="1" applyAlignment="1">
      <alignment horizontal="center" vertical="center" wrapText="1"/>
    </xf>
    <xf numFmtId="0" fontId="27" fillId="8" borderId="19" xfId="0" applyFont="1" applyFill="1" applyBorder="1" applyAlignment="1">
      <alignment horizontal="center" vertical="center" wrapText="1"/>
    </xf>
    <xf numFmtId="0" fontId="27" fillId="8" borderId="20" xfId="0" applyFont="1" applyFill="1" applyBorder="1" applyAlignment="1">
      <alignment horizontal="center" vertical="center" wrapText="1"/>
    </xf>
    <xf numFmtId="0" fontId="28" fillId="9" borderId="31" xfId="0" applyFont="1" applyFill="1" applyBorder="1" applyAlignment="1">
      <alignment horizontal="center"/>
    </xf>
    <xf numFmtId="3" fontId="27" fillId="9" borderId="32" xfId="0" applyNumberFormat="1" applyFont="1" applyFill="1" applyBorder="1" applyAlignment="1">
      <alignment horizontal="center"/>
    </xf>
    <xf numFmtId="0" fontId="27" fillId="9" borderId="33" xfId="0" applyFont="1" applyFill="1" applyBorder="1" applyAlignment="1">
      <alignment horizontal="center"/>
    </xf>
    <xf numFmtId="0" fontId="29" fillId="12" borderId="40" xfId="0" applyFont="1" applyFill="1" applyBorder="1" applyAlignment="1">
      <alignment horizontal="center"/>
    </xf>
    <xf numFmtId="0" fontId="29" fillId="12" borderId="41" xfId="0" applyFont="1" applyFill="1" applyBorder="1" applyAlignment="1">
      <alignment horizontal="center"/>
    </xf>
    <xf numFmtId="0" fontId="29" fillId="12" borderId="43" xfId="0" applyFont="1" applyFill="1" applyBorder="1" applyAlignment="1">
      <alignment horizontal="center"/>
    </xf>
    <xf numFmtId="0" fontId="29" fillId="12" borderId="44" xfId="0" applyFont="1" applyFill="1" applyBorder="1" applyAlignment="1">
      <alignment horizontal="center"/>
    </xf>
    <xf numFmtId="0" fontId="29" fillId="12" borderId="24" xfId="0" applyFont="1" applyFill="1" applyBorder="1" applyAlignment="1">
      <alignment horizontal="center"/>
    </xf>
    <xf numFmtId="0" fontId="29" fillId="12" borderId="42" xfId="0" applyFont="1" applyFill="1" applyBorder="1" applyAlignment="1">
      <alignment horizontal="center"/>
    </xf>
    <xf numFmtId="0" fontId="27" fillId="8" borderId="36" xfId="0" applyFont="1" applyFill="1" applyBorder="1" applyAlignment="1">
      <alignment horizontal="center" vertical="center" wrapText="1"/>
    </xf>
    <xf numFmtId="0" fontId="27" fillId="8" borderId="38" xfId="0" applyFont="1" applyFill="1" applyBorder="1" applyAlignment="1">
      <alignment horizontal="center" vertical="center" wrapText="1"/>
    </xf>
    <xf numFmtId="3" fontId="28" fillId="9" borderId="32" xfId="0" applyNumberFormat="1" applyFont="1" applyFill="1" applyBorder="1" applyAlignment="1">
      <alignment horizontal="center"/>
    </xf>
    <xf numFmtId="0" fontId="28" fillId="9" borderId="78" xfId="0" applyFont="1" applyFill="1" applyBorder="1" applyAlignment="1">
      <alignment horizontal="center"/>
    </xf>
    <xf numFmtId="3" fontId="28" fillId="9" borderId="79" xfId="0" applyNumberFormat="1" applyFont="1" applyFill="1" applyBorder="1" applyAlignment="1">
      <alignment horizontal="center"/>
    </xf>
    <xf numFmtId="0" fontId="27" fillId="9" borderId="79" xfId="0" applyFont="1" applyFill="1" applyBorder="1" applyAlignment="1">
      <alignment horizontal="center"/>
    </xf>
    <xf numFmtId="0" fontId="31" fillId="9" borderId="32" xfId="0" applyFont="1" applyFill="1" applyBorder="1" applyAlignment="1">
      <alignment horizontal="center"/>
    </xf>
    <xf numFmtId="0" fontId="23" fillId="10" borderId="80" xfId="0" applyFont="1" applyFill="1" applyBorder="1" applyAlignment="1">
      <alignment horizontal="center" vertical="center"/>
    </xf>
    <xf numFmtId="14" fontId="29" fillId="10" borderId="19" xfId="0" applyNumberFormat="1" applyFont="1" applyFill="1" applyBorder="1" applyAlignment="1">
      <alignment horizontal="center" vertical="center"/>
    </xf>
    <xf numFmtId="14" fontId="29" fillId="3" borderId="1" xfId="0" applyNumberFormat="1" applyFont="1" applyFill="1" applyBorder="1" applyAlignment="1">
      <alignment horizontal="center" vertical="center"/>
    </xf>
    <xf numFmtId="14" fontId="29" fillId="10" borderId="20" xfId="0" applyNumberFormat="1" applyFont="1" applyFill="1" applyBorder="1" applyAlignment="1">
      <alignment horizontal="center" vertical="center"/>
    </xf>
    <xf numFmtId="14" fontId="29" fillId="10" borderId="2" xfId="0" applyNumberFormat="1" applyFont="1" applyFill="1" applyBorder="1" applyAlignment="1">
      <alignment horizontal="center" vertical="center"/>
    </xf>
    <xf numFmtId="14" fontId="29" fillId="10" borderId="4" xfId="0" applyNumberFormat="1" applyFont="1" applyFill="1" applyBorder="1" applyAlignment="1">
      <alignment horizontal="center" vertical="center"/>
    </xf>
    <xf numFmtId="14" fontId="32" fillId="0" borderId="1" xfId="1" applyNumberFormat="1" applyFont="1" applyFill="1" applyBorder="1" applyAlignment="1">
      <alignment horizontal="center" vertical="center"/>
    </xf>
    <xf numFmtId="0" fontId="23" fillId="11" borderId="81" xfId="0" applyFont="1" applyFill="1" applyBorder="1" applyAlignment="1">
      <alignment horizontal="center" vertical="center"/>
    </xf>
    <xf numFmtId="14" fontId="29" fillId="11" borderId="19" xfId="0" applyNumberFormat="1" applyFont="1" applyFill="1" applyBorder="1" applyAlignment="1">
      <alignment horizontal="center" vertical="center"/>
    </xf>
    <xf numFmtId="14" fontId="29" fillId="11" borderId="1" xfId="0" applyNumberFormat="1" applyFont="1" applyFill="1" applyBorder="1" applyAlignment="1">
      <alignment horizontal="center" vertical="center"/>
    </xf>
    <xf numFmtId="0" fontId="29" fillId="11" borderId="20" xfId="0" applyFont="1" applyFill="1" applyBorder="1" applyAlignment="1">
      <alignment horizontal="center" vertical="center"/>
    </xf>
    <xf numFmtId="0" fontId="29" fillId="11" borderId="19" xfId="0" applyFont="1" applyFill="1" applyBorder="1" applyAlignment="1">
      <alignment horizontal="center" vertical="center"/>
    </xf>
    <xf numFmtId="0" fontId="29" fillId="11" borderId="2" xfId="0" applyFont="1" applyFill="1" applyBorder="1" applyAlignment="1">
      <alignment horizontal="center" vertical="center"/>
    </xf>
    <xf numFmtId="0" fontId="29" fillId="11" borderId="1" xfId="0" applyFont="1" applyFill="1" applyBorder="1" applyAlignment="1">
      <alignment horizontal="center" vertical="center"/>
    </xf>
    <xf numFmtId="0" fontId="29" fillId="11" borderId="4" xfId="0" applyFont="1" applyFill="1" applyBorder="1" applyAlignment="1">
      <alignment horizontal="center" vertical="center"/>
    </xf>
    <xf numFmtId="0" fontId="21" fillId="0" borderId="25" xfId="0" applyFont="1" applyBorder="1" applyAlignment="1">
      <alignment horizontal="center"/>
    </xf>
    <xf numFmtId="0" fontId="30" fillId="0" borderId="24" xfId="0" applyFont="1" applyFill="1" applyBorder="1" applyAlignment="1">
      <alignment horizontal="center" vertical="center"/>
    </xf>
    <xf numFmtId="165" fontId="29" fillId="3" borderId="24" xfId="0" applyNumberFormat="1" applyFont="1" applyFill="1" applyBorder="1" applyAlignment="1">
      <alignment horizontal="center" vertical="center"/>
    </xf>
    <xf numFmtId="3" fontId="29" fillId="12" borderId="24" xfId="0" applyNumberFormat="1" applyFont="1" applyFill="1" applyBorder="1" applyAlignment="1">
      <alignment horizontal="center" vertical="center"/>
    </xf>
    <xf numFmtId="0" fontId="29" fillId="12" borderId="24" xfId="0" applyFont="1" applyFill="1" applyBorder="1" applyAlignment="1">
      <alignment horizontal="center" vertical="center"/>
    </xf>
    <xf numFmtId="0" fontId="29" fillId="12" borderId="26" xfId="0" applyFont="1" applyFill="1" applyBorder="1" applyAlignment="1">
      <alignment horizontal="center" vertical="center"/>
    </xf>
    <xf numFmtId="0" fontId="29" fillId="12" borderId="7" xfId="0" applyFont="1" applyFill="1" applyBorder="1" applyAlignment="1">
      <alignment horizontal="center" vertical="center"/>
    </xf>
    <xf numFmtId="0" fontId="29" fillId="12" borderId="25" xfId="0" applyFont="1" applyFill="1" applyBorder="1" applyAlignment="1">
      <alignment horizontal="center"/>
    </xf>
    <xf numFmtId="0" fontId="29" fillId="12" borderId="26" xfId="0" applyFont="1" applyFill="1" applyBorder="1" applyAlignment="1">
      <alignment horizontal="center"/>
    </xf>
    <xf numFmtId="0" fontId="29" fillId="12" borderId="45" xfId="0" applyFont="1" applyFill="1" applyBorder="1" applyAlignment="1">
      <alignment horizontal="center" vertical="center"/>
    </xf>
    <xf numFmtId="0" fontId="29" fillId="16" borderId="24" xfId="0" applyFont="1" applyFill="1" applyBorder="1" applyAlignment="1">
      <alignment horizontal="center"/>
    </xf>
    <xf numFmtId="0" fontId="29" fillId="12" borderId="82" xfId="0" applyFont="1" applyFill="1" applyBorder="1" applyAlignment="1">
      <alignment horizontal="center"/>
    </xf>
    <xf numFmtId="0" fontId="35" fillId="0" borderId="37" xfId="0" applyFont="1" applyFill="1" applyBorder="1" applyAlignment="1">
      <alignment horizontal="center" vertical="center"/>
    </xf>
    <xf numFmtId="14" fontId="34" fillId="0" borderId="45" xfId="0" applyNumberFormat="1" applyFont="1" applyFill="1" applyBorder="1" applyAlignment="1">
      <alignment horizontal="center"/>
    </xf>
    <xf numFmtId="14" fontId="34" fillId="0" borderId="24" xfId="0" applyNumberFormat="1" applyFont="1" applyFill="1" applyBorder="1" applyAlignment="1">
      <alignment horizontal="center"/>
    </xf>
    <xf numFmtId="14" fontId="34" fillId="0" borderId="82" xfId="0" applyNumberFormat="1" applyFont="1" applyFill="1" applyBorder="1" applyAlignment="1">
      <alignment horizontal="center"/>
    </xf>
    <xf numFmtId="14" fontId="34" fillId="0" borderId="25" xfId="0" applyNumberFormat="1" applyFont="1" applyFill="1" applyBorder="1" applyAlignment="1">
      <alignment horizontal="center"/>
    </xf>
    <xf numFmtId="14" fontId="34" fillId="0" borderId="26" xfId="0" applyNumberFormat="1" applyFont="1" applyFill="1" applyBorder="1" applyAlignment="1">
      <alignment horizontal="center"/>
    </xf>
    <xf numFmtId="14" fontId="34" fillId="0" borderId="1" xfId="0" applyNumberFormat="1" applyFont="1" applyFill="1" applyBorder="1" applyAlignment="1">
      <alignment horizontal="center"/>
    </xf>
    <xf numFmtId="14" fontId="33" fillId="0" borderId="1" xfId="0" applyNumberFormat="1" applyFont="1" applyFill="1" applyBorder="1" applyAlignment="1">
      <alignment horizontal="center"/>
    </xf>
    <xf numFmtId="0" fontId="34" fillId="0" borderId="1" xfId="0" applyFont="1" applyFill="1" applyBorder="1" applyAlignment="1">
      <alignment horizontal="center"/>
    </xf>
    <xf numFmtId="0" fontId="33" fillId="0" borderId="1" xfId="0" applyFont="1" applyFill="1" applyBorder="1" applyAlignment="1">
      <alignment horizontal="center"/>
    </xf>
    <xf numFmtId="0" fontId="34" fillId="0" borderId="45" xfId="0" applyFont="1" applyFill="1" applyBorder="1" applyAlignment="1">
      <alignment horizontal="center"/>
    </xf>
    <xf numFmtId="0" fontId="34" fillId="0" borderId="24" xfId="0" applyFont="1" applyFill="1" applyBorder="1" applyAlignment="1">
      <alignment horizontal="center"/>
    </xf>
    <xf numFmtId="0" fontId="34" fillId="0" borderId="82" xfId="0" applyFont="1" applyFill="1" applyBorder="1" applyAlignment="1">
      <alignment horizontal="center"/>
    </xf>
    <xf numFmtId="0" fontId="34" fillId="0" borderId="25" xfId="0" applyFont="1" applyFill="1" applyBorder="1" applyAlignment="1">
      <alignment horizontal="center"/>
    </xf>
    <xf numFmtId="0" fontId="34" fillId="0" borderId="26" xfId="0" applyFont="1" applyFill="1" applyBorder="1" applyAlignment="1">
      <alignment horizontal="center"/>
    </xf>
    <xf numFmtId="0" fontId="34" fillId="12" borderId="24" xfId="0" applyFont="1" applyFill="1" applyBorder="1" applyAlignment="1">
      <alignment horizontal="center"/>
    </xf>
    <xf numFmtId="0" fontId="27" fillId="8" borderId="1" xfId="0" applyFont="1" applyFill="1" applyBorder="1" applyAlignment="1">
      <alignment horizontal="center" vertical="center" wrapText="1"/>
    </xf>
    <xf numFmtId="165" fontId="29" fillId="12" borderId="24" xfId="0" applyNumberFormat="1" applyFont="1" applyFill="1" applyBorder="1" applyAlignment="1">
      <alignment horizontal="center"/>
    </xf>
    <xf numFmtId="0" fontId="26" fillId="5" borderId="5" xfId="0" applyFont="1" applyFill="1" applyBorder="1" applyAlignment="1">
      <alignment vertical="center"/>
    </xf>
    <xf numFmtId="0" fontId="26" fillId="5" borderId="6" xfId="0" applyFont="1" applyFill="1" applyBorder="1" applyAlignment="1">
      <alignment vertical="center"/>
    </xf>
    <xf numFmtId="0" fontId="26" fillId="5" borderId="7" xfId="0" applyFont="1" applyFill="1" applyBorder="1" applyAlignment="1">
      <alignment vertical="center"/>
    </xf>
    <xf numFmtId="0" fontId="34" fillId="12" borderId="45" xfId="0" applyFont="1" applyFill="1" applyBorder="1" applyAlignment="1">
      <alignment horizontal="center"/>
    </xf>
    <xf numFmtId="0" fontId="34" fillId="12" borderId="82" xfId="0" applyFont="1" applyFill="1" applyBorder="1" applyAlignment="1">
      <alignment horizontal="center"/>
    </xf>
    <xf numFmtId="0" fontId="34" fillId="12" borderId="25" xfId="0" applyFont="1" applyFill="1" applyBorder="1" applyAlignment="1">
      <alignment horizontal="center"/>
    </xf>
    <xf numFmtId="0" fontId="34" fillId="12" borderId="26" xfId="0" applyFont="1" applyFill="1" applyBorder="1" applyAlignment="1">
      <alignment horizontal="center"/>
    </xf>
    <xf numFmtId="0" fontId="34" fillId="12" borderId="45" xfId="0" applyFont="1" applyFill="1" applyBorder="1" applyAlignment="1">
      <alignment horizontal="center" vertical="center"/>
    </xf>
    <xf numFmtId="0" fontId="34" fillId="16" borderId="24" xfId="0" applyFont="1" applyFill="1" applyBorder="1" applyAlignment="1">
      <alignment horizontal="center"/>
    </xf>
    <xf numFmtId="0" fontId="37" fillId="0" borderId="0" xfId="0" applyFont="1"/>
    <xf numFmtId="0" fontId="39" fillId="0" borderId="0" xfId="0" applyFont="1" applyAlignment="1"/>
    <xf numFmtId="0" fontId="37" fillId="0" borderId="0" xfId="0" applyFont="1" applyAlignment="1">
      <alignment horizontal="center"/>
    </xf>
    <xf numFmtId="0" fontId="37" fillId="0" borderId="0" xfId="0" applyFont="1" applyAlignment="1">
      <alignment horizontal="justify"/>
    </xf>
    <xf numFmtId="3" fontId="37" fillId="0" borderId="0" xfId="0" applyNumberFormat="1" applyFont="1"/>
    <xf numFmtId="0" fontId="41" fillId="0" borderId="0" xfId="0" applyFont="1" applyAlignment="1">
      <alignment horizontal="center" vertical="center"/>
    </xf>
    <xf numFmtId="0" fontId="42" fillId="3" borderId="0" xfId="0" applyFont="1" applyFill="1" applyAlignment="1">
      <alignment horizontal="center" vertical="center"/>
    </xf>
    <xf numFmtId="0" fontId="40" fillId="3" borderId="0" xfId="0" applyFont="1" applyFill="1" applyAlignment="1">
      <alignment horizontal="center" vertical="center"/>
    </xf>
    <xf numFmtId="0" fontId="39" fillId="0" borderId="0" xfId="0" applyFont="1" applyAlignment="1">
      <alignment vertical="center" wrapText="1"/>
    </xf>
    <xf numFmtId="0" fontId="37" fillId="0" borderId="0" xfId="0" applyFont="1" applyAlignment="1">
      <alignment vertical="center" wrapText="1"/>
    </xf>
    <xf numFmtId="0" fontId="37" fillId="0" borderId="0" xfId="0" applyFont="1" applyAlignment="1">
      <alignment wrapText="1"/>
    </xf>
    <xf numFmtId="0" fontId="37" fillId="0" borderId="0" xfId="0" applyFont="1" applyAlignment="1">
      <alignment horizontal="center" vertical="center"/>
    </xf>
    <xf numFmtId="0" fontId="19" fillId="0" borderId="95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43" fillId="0" borderId="0" xfId="0" applyFont="1"/>
    <xf numFmtId="0" fontId="35" fillId="17" borderId="39" xfId="0" applyFont="1" applyFill="1" applyBorder="1" applyAlignment="1">
      <alignment horizontal="center" vertical="center"/>
    </xf>
    <xf numFmtId="0" fontId="45" fillId="0" borderId="0" xfId="0" applyFont="1" applyAlignment="1">
      <alignment horizontal="center"/>
    </xf>
    <xf numFmtId="0" fontId="18" fillId="0" borderId="0" xfId="0" applyFont="1" applyBorder="1" applyAlignment="1">
      <alignment horizontal="center"/>
    </xf>
    <xf numFmtId="0" fontId="5" fillId="0" borderId="0" xfId="0" applyFont="1" applyFill="1" applyBorder="1" applyAlignment="1">
      <alignment horizontal="left" wrapText="1"/>
    </xf>
    <xf numFmtId="0" fontId="17" fillId="0" borderId="0" xfId="0" applyFont="1" applyBorder="1" applyAlignment="1">
      <alignment horizontal="center"/>
    </xf>
    <xf numFmtId="0" fontId="21" fillId="0" borderId="0" xfId="0" applyFont="1" applyBorder="1" applyAlignment="1">
      <alignment horizontal="center"/>
    </xf>
    <xf numFmtId="0" fontId="21" fillId="0" borderId="85" xfId="0" applyFont="1" applyBorder="1" applyAlignment="1">
      <alignment horizontal="center"/>
    </xf>
    <xf numFmtId="0" fontId="34" fillId="12" borderId="102" xfId="0" applyFont="1" applyFill="1" applyBorder="1" applyAlignment="1">
      <alignment horizontal="center" vertical="center"/>
    </xf>
    <xf numFmtId="3" fontId="34" fillId="12" borderId="1" xfId="0" applyNumberFormat="1" applyFont="1" applyFill="1" applyBorder="1" applyAlignment="1">
      <alignment horizontal="center" vertical="center"/>
    </xf>
    <xf numFmtId="0" fontId="34" fillId="12" borderId="1" xfId="0" applyFont="1" applyFill="1" applyBorder="1" applyAlignment="1">
      <alignment horizontal="center" vertical="center"/>
    </xf>
    <xf numFmtId="0" fontId="49" fillId="10" borderId="37" xfId="0" applyFont="1" applyFill="1" applyBorder="1" applyAlignment="1">
      <alignment horizontal="center" vertical="center"/>
    </xf>
    <xf numFmtId="0" fontId="49" fillId="11" borderId="39" xfId="0" applyFont="1" applyFill="1" applyBorder="1" applyAlignment="1">
      <alignment horizontal="center" vertical="center"/>
    </xf>
    <xf numFmtId="0" fontId="50" fillId="0" borderId="25" xfId="0" applyFont="1" applyBorder="1" applyAlignment="1">
      <alignment horizontal="center"/>
    </xf>
    <xf numFmtId="3" fontId="49" fillId="3" borderId="1" xfId="0" applyNumberFormat="1" applyFont="1" applyFill="1" applyBorder="1" applyAlignment="1">
      <alignment horizontal="center" vertical="center"/>
    </xf>
    <xf numFmtId="14" fontId="48" fillId="0" borderId="45" xfId="0" applyNumberFormat="1" applyFont="1" applyFill="1" applyBorder="1" applyAlignment="1">
      <alignment horizontal="center"/>
    </xf>
    <xf numFmtId="14" fontId="48" fillId="0" borderId="24" xfId="0" applyNumberFormat="1" applyFont="1" applyFill="1" applyBorder="1" applyAlignment="1">
      <alignment horizontal="center"/>
    </xf>
    <xf numFmtId="14" fontId="48" fillId="0" borderId="82" xfId="0" applyNumberFormat="1" applyFont="1" applyFill="1" applyBorder="1" applyAlignment="1">
      <alignment horizontal="center"/>
    </xf>
    <xf numFmtId="14" fontId="48" fillId="0" borderId="25" xfId="0" applyNumberFormat="1" applyFont="1" applyFill="1" applyBorder="1" applyAlignment="1">
      <alignment horizontal="center"/>
    </xf>
    <xf numFmtId="14" fontId="48" fillId="0" borderId="26" xfId="0" applyNumberFormat="1" applyFont="1" applyFill="1" applyBorder="1" applyAlignment="1">
      <alignment horizontal="center"/>
    </xf>
    <xf numFmtId="14" fontId="48" fillId="0" borderId="1" xfId="0" applyNumberFormat="1" applyFont="1" applyFill="1" applyBorder="1" applyAlignment="1">
      <alignment horizontal="center"/>
    </xf>
    <xf numFmtId="14" fontId="47" fillId="0" borderId="1" xfId="0" applyNumberFormat="1" applyFont="1" applyFill="1" applyBorder="1" applyAlignment="1">
      <alignment horizontal="center"/>
    </xf>
    <xf numFmtId="0" fontId="48" fillId="17" borderId="19" xfId="0" applyFont="1" applyFill="1" applyBorder="1" applyAlignment="1">
      <alignment horizontal="center"/>
    </xf>
    <xf numFmtId="0" fontId="48" fillId="17" borderId="4" xfId="0" applyFont="1" applyFill="1" applyBorder="1" applyAlignment="1">
      <alignment horizontal="center"/>
    </xf>
    <xf numFmtId="0" fontId="48" fillId="17" borderId="1" xfId="0" applyFont="1" applyFill="1" applyBorder="1" applyAlignment="1">
      <alignment horizontal="center"/>
    </xf>
    <xf numFmtId="0" fontId="48" fillId="17" borderId="20" xfId="0" applyFont="1" applyFill="1" applyBorder="1" applyAlignment="1">
      <alignment horizontal="center"/>
    </xf>
    <xf numFmtId="0" fontId="48" fillId="17" borderId="2" xfId="0" applyFont="1" applyFill="1" applyBorder="1" applyAlignment="1">
      <alignment horizontal="center"/>
    </xf>
    <xf numFmtId="0" fontId="47" fillId="17" borderId="1" xfId="0" applyFont="1" applyFill="1" applyBorder="1" applyAlignment="1">
      <alignment horizontal="center"/>
    </xf>
    <xf numFmtId="0" fontId="5" fillId="11" borderId="81" xfId="0" applyFont="1" applyFill="1" applyBorder="1" applyAlignment="1">
      <alignment horizontal="center" vertical="center"/>
    </xf>
    <xf numFmtId="0" fontId="54" fillId="8" borderId="18" xfId="0" applyFont="1" applyFill="1" applyBorder="1" applyAlignment="1">
      <alignment horizontal="center" vertical="center" wrapText="1"/>
    </xf>
    <xf numFmtId="0" fontId="54" fillId="8" borderId="36" xfId="0" applyFont="1" applyFill="1" applyBorder="1" applyAlignment="1">
      <alignment horizontal="center" vertical="center" wrapText="1"/>
    </xf>
    <xf numFmtId="0" fontId="54" fillId="8" borderId="12" xfId="0" applyFont="1" applyFill="1" applyBorder="1" applyAlignment="1">
      <alignment horizontal="center" vertical="center" wrapText="1"/>
    </xf>
    <xf numFmtId="0" fontId="54" fillId="8" borderId="19" xfId="0" applyFont="1" applyFill="1" applyBorder="1" applyAlignment="1">
      <alignment horizontal="center" vertical="center" wrapText="1"/>
    </xf>
    <xf numFmtId="0" fontId="54" fillId="8" borderId="1" xfId="0" applyFont="1" applyFill="1" applyBorder="1" applyAlignment="1">
      <alignment horizontal="center" vertical="center" wrapText="1"/>
    </xf>
    <xf numFmtId="0" fontId="54" fillId="8" borderId="20" xfId="0" applyFont="1" applyFill="1" applyBorder="1" applyAlignment="1">
      <alignment horizontal="center" vertical="center" wrapText="1"/>
    </xf>
    <xf numFmtId="0" fontId="54" fillId="8" borderId="9" xfId="0" applyFont="1" applyFill="1" applyBorder="1" applyAlignment="1">
      <alignment horizontal="center" vertical="center" wrapText="1"/>
    </xf>
    <xf numFmtId="0" fontId="54" fillId="8" borderId="10" xfId="0" applyFont="1" applyFill="1" applyBorder="1" applyAlignment="1">
      <alignment horizontal="center" vertical="center" wrapText="1"/>
    </xf>
    <xf numFmtId="0" fontId="55" fillId="9" borderId="28" xfId="0" applyFont="1" applyFill="1" applyBorder="1" applyAlignment="1">
      <alignment horizontal="center"/>
    </xf>
    <xf numFmtId="0" fontId="55" fillId="9" borderId="88" xfId="0" applyFont="1" applyFill="1" applyBorder="1" applyAlignment="1">
      <alignment horizontal="center"/>
    </xf>
    <xf numFmtId="0" fontId="55" fillId="9" borderId="25" xfId="0" applyFont="1" applyFill="1" applyBorder="1" applyAlignment="1">
      <alignment horizontal="center"/>
    </xf>
    <xf numFmtId="0" fontId="55" fillId="9" borderId="45" xfId="0" applyFont="1" applyFill="1" applyBorder="1" applyAlignment="1">
      <alignment horizontal="center"/>
    </xf>
    <xf numFmtId="0" fontId="54" fillId="9" borderId="26" xfId="0" applyFont="1" applyFill="1" applyBorder="1" applyAlignment="1">
      <alignment horizontal="center"/>
    </xf>
    <xf numFmtId="0" fontId="55" fillId="9" borderId="29" xfId="0" applyFont="1" applyFill="1" applyBorder="1" applyAlignment="1">
      <alignment horizontal="center"/>
    </xf>
    <xf numFmtId="0" fontId="55" fillId="9" borderId="30" xfId="0" applyFont="1" applyFill="1" applyBorder="1" applyAlignment="1">
      <alignment horizontal="center"/>
    </xf>
    <xf numFmtId="3" fontId="54" fillId="9" borderId="30" xfId="0" applyNumberFormat="1" applyFont="1" applyFill="1" applyBorder="1" applyAlignment="1">
      <alignment horizontal="center"/>
    </xf>
    <xf numFmtId="0" fontId="54" fillId="9" borderId="34" xfId="0" applyFont="1" applyFill="1" applyBorder="1" applyAlignment="1">
      <alignment horizontal="center"/>
    </xf>
    <xf numFmtId="0" fontId="54" fillId="8" borderId="22" xfId="0" applyFont="1" applyFill="1" applyBorder="1" applyAlignment="1">
      <alignment horizontal="center" vertical="center" wrapText="1"/>
    </xf>
    <xf numFmtId="0" fontId="54" fillId="8" borderId="21" xfId="0" applyFont="1" applyFill="1" applyBorder="1" applyAlignment="1">
      <alignment horizontal="center" vertical="center" wrapText="1"/>
    </xf>
    <xf numFmtId="0" fontId="54" fillId="8" borderId="38" xfId="0" applyFont="1" applyFill="1" applyBorder="1" applyAlignment="1">
      <alignment horizontal="center" vertical="center" wrapText="1"/>
    </xf>
    <xf numFmtId="0" fontId="54" fillId="8" borderId="2" xfId="0" applyFont="1" applyFill="1" applyBorder="1" applyAlignment="1">
      <alignment horizontal="center" vertical="center" wrapText="1"/>
    </xf>
    <xf numFmtId="0" fontId="54" fillId="8" borderId="31" xfId="0" applyFont="1" applyFill="1" applyBorder="1" applyAlignment="1">
      <alignment horizontal="center" vertical="center" wrapText="1"/>
    </xf>
    <xf numFmtId="3" fontId="55" fillId="9" borderId="30" xfId="0" applyNumberFormat="1" applyFont="1" applyFill="1" applyBorder="1" applyAlignment="1">
      <alignment horizontal="center"/>
    </xf>
    <xf numFmtId="3" fontId="55" fillId="9" borderId="34" xfId="0" applyNumberFormat="1" applyFont="1" applyFill="1" applyBorder="1" applyAlignment="1">
      <alignment horizontal="center"/>
    </xf>
    <xf numFmtId="0" fontId="55" fillId="9" borderId="19" xfId="0" applyFont="1" applyFill="1" applyBorder="1" applyAlignment="1">
      <alignment horizontal="center"/>
    </xf>
    <xf numFmtId="3" fontId="55" fillId="9" borderId="1" xfId="0" applyNumberFormat="1" applyFont="1" applyFill="1" applyBorder="1" applyAlignment="1">
      <alignment horizontal="center"/>
    </xf>
    <xf numFmtId="0" fontId="54" fillId="9" borderId="83" xfId="0" applyFont="1" applyFill="1" applyBorder="1" applyAlignment="1">
      <alignment horizontal="center"/>
    </xf>
    <xf numFmtId="0" fontId="56" fillId="9" borderId="1" xfId="0" applyFont="1" applyFill="1" applyBorder="1" applyAlignment="1">
      <alignment horizontal="center"/>
    </xf>
    <xf numFmtId="3" fontId="54" fillId="9" borderId="1" xfId="0" applyNumberFormat="1" applyFont="1" applyFill="1" applyBorder="1" applyAlignment="1">
      <alignment horizontal="center"/>
    </xf>
    <xf numFmtId="3" fontId="54" fillId="9" borderId="2" xfId="0" applyNumberFormat="1" applyFont="1" applyFill="1" applyBorder="1" applyAlignment="1">
      <alignment horizontal="center"/>
    </xf>
    <xf numFmtId="0" fontId="54" fillId="8" borderId="25" xfId="0" applyFont="1" applyFill="1" applyBorder="1" applyAlignment="1">
      <alignment horizontal="center" vertical="center" wrapText="1"/>
    </xf>
    <xf numFmtId="0" fontId="57" fillId="2" borderId="1" xfId="0" applyFont="1" applyFill="1" applyBorder="1" applyAlignment="1">
      <alignment wrapText="1"/>
    </xf>
    <xf numFmtId="0" fontId="57" fillId="2" borderId="1" xfId="0" applyFont="1" applyFill="1" applyBorder="1" applyAlignment="1">
      <alignment vertical="center" wrapText="1"/>
    </xf>
    <xf numFmtId="0" fontId="60" fillId="8" borderId="36" xfId="0" applyFont="1" applyFill="1" applyBorder="1" applyAlignment="1">
      <alignment horizontal="center" vertical="center" wrapText="1"/>
    </xf>
    <xf numFmtId="0" fontId="60" fillId="8" borderId="38" xfId="0" applyFont="1" applyFill="1" applyBorder="1" applyAlignment="1">
      <alignment horizontal="center" vertical="center" wrapText="1"/>
    </xf>
    <xf numFmtId="0" fontId="60" fillId="8" borderId="19" xfId="0" applyFont="1" applyFill="1" applyBorder="1" applyAlignment="1">
      <alignment horizontal="center" vertical="center" wrapText="1"/>
    </xf>
    <xf numFmtId="0" fontId="60" fillId="8" borderId="1" xfId="0" applyFont="1" applyFill="1" applyBorder="1" applyAlignment="1">
      <alignment horizontal="center" vertical="center" wrapText="1"/>
    </xf>
    <xf numFmtId="0" fontId="60" fillId="8" borderId="20" xfId="0" applyFont="1" applyFill="1" applyBorder="1" applyAlignment="1">
      <alignment horizontal="center" vertical="center" wrapText="1"/>
    </xf>
    <xf numFmtId="3" fontId="61" fillId="9" borderId="32" xfId="0" applyNumberFormat="1" applyFont="1" applyFill="1" applyBorder="1" applyAlignment="1">
      <alignment horizontal="center"/>
    </xf>
    <xf numFmtId="3" fontId="60" fillId="9" borderId="32" xfId="0" applyNumberFormat="1" applyFont="1" applyFill="1" applyBorder="1" applyAlignment="1">
      <alignment horizontal="center"/>
    </xf>
    <xf numFmtId="0" fontId="49" fillId="10" borderId="80" xfId="0" applyFont="1" applyFill="1" applyBorder="1" applyAlignment="1">
      <alignment horizontal="center" vertical="center"/>
    </xf>
    <xf numFmtId="14" fontId="48" fillId="0" borderId="100" xfId="0" applyNumberFormat="1" applyFont="1" applyFill="1" applyBorder="1" applyAlignment="1">
      <alignment horizontal="center"/>
    </xf>
    <xf numFmtId="0" fontId="49" fillId="11" borderId="81" xfId="0" applyFont="1" applyFill="1" applyBorder="1" applyAlignment="1">
      <alignment horizontal="center" vertical="center"/>
    </xf>
    <xf numFmtId="0" fontId="49" fillId="11" borderId="3" xfId="0" applyFont="1" applyFill="1" applyBorder="1" applyAlignment="1">
      <alignment horizontal="center" vertical="center"/>
    </xf>
    <xf numFmtId="0" fontId="47" fillId="0" borderId="25" xfId="0" applyFont="1" applyBorder="1" applyAlignment="1">
      <alignment horizontal="center"/>
    </xf>
    <xf numFmtId="0" fontId="49" fillId="0" borderId="24" xfId="0" applyFont="1" applyFill="1" applyBorder="1" applyAlignment="1">
      <alignment horizontal="center" vertical="center"/>
    </xf>
    <xf numFmtId="3" fontId="48" fillId="12" borderId="24" xfId="0" applyNumberFormat="1" applyFont="1" applyFill="1" applyBorder="1" applyAlignment="1">
      <alignment horizontal="center" vertical="center"/>
    </xf>
    <xf numFmtId="0" fontId="48" fillId="12" borderId="24" xfId="0" applyFont="1" applyFill="1" applyBorder="1" applyAlignment="1">
      <alignment horizontal="center" vertical="center"/>
    </xf>
    <xf numFmtId="0" fontId="48" fillId="12" borderId="26" xfId="0" applyFont="1" applyFill="1" applyBorder="1" applyAlignment="1">
      <alignment horizontal="center" vertical="center"/>
    </xf>
    <xf numFmtId="0" fontId="48" fillId="12" borderId="7" xfId="0" applyFont="1" applyFill="1" applyBorder="1" applyAlignment="1">
      <alignment horizontal="center" vertical="center"/>
    </xf>
    <xf numFmtId="0" fontId="48" fillId="12" borderId="40" xfId="0" applyFont="1" applyFill="1" applyBorder="1" applyAlignment="1">
      <alignment horizontal="center"/>
    </xf>
    <xf numFmtId="0" fontId="48" fillId="12" borderId="41" xfId="0" applyFont="1" applyFill="1" applyBorder="1" applyAlignment="1">
      <alignment horizontal="center"/>
    </xf>
    <xf numFmtId="0" fontId="48" fillId="12" borderId="43" xfId="0" applyFont="1" applyFill="1" applyBorder="1" applyAlignment="1">
      <alignment horizontal="center"/>
    </xf>
    <xf numFmtId="0" fontId="48" fillId="12" borderId="25" xfId="0" applyFont="1" applyFill="1" applyBorder="1" applyAlignment="1">
      <alignment horizontal="center"/>
    </xf>
    <xf numFmtId="0" fontId="48" fillId="12" borderId="24" xfId="0" applyFont="1" applyFill="1" applyBorder="1" applyAlignment="1">
      <alignment horizontal="center"/>
    </xf>
    <xf numFmtId="0" fontId="48" fillId="12" borderId="26" xfId="0" applyFont="1" applyFill="1" applyBorder="1" applyAlignment="1">
      <alignment horizontal="center"/>
    </xf>
    <xf numFmtId="0" fontId="48" fillId="12" borderId="45" xfId="0" applyFont="1" applyFill="1" applyBorder="1" applyAlignment="1">
      <alignment horizontal="center" vertical="center"/>
    </xf>
    <xf numFmtId="165" fontId="48" fillId="12" borderId="24" xfId="0" applyNumberFormat="1" applyFont="1" applyFill="1" applyBorder="1" applyAlignment="1">
      <alignment horizontal="center"/>
    </xf>
    <xf numFmtId="0" fontId="48" fillId="16" borderId="24" xfId="0" applyFont="1" applyFill="1" applyBorder="1" applyAlignment="1">
      <alignment horizontal="center"/>
    </xf>
    <xf numFmtId="0" fontId="48" fillId="12" borderId="82" xfId="0" applyFont="1" applyFill="1" applyBorder="1" applyAlignment="1">
      <alignment horizontal="center"/>
    </xf>
    <xf numFmtId="0" fontId="48" fillId="12" borderId="44" xfId="0" applyFont="1" applyFill="1" applyBorder="1" applyAlignment="1">
      <alignment horizontal="center"/>
    </xf>
    <xf numFmtId="0" fontId="48" fillId="12" borderId="42" xfId="0" applyFont="1" applyFill="1" applyBorder="1" applyAlignment="1">
      <alignment horizontal="center"/>
    </xf>
    <xf numFmtId="0" fontId="64" fillId="8" borderId="36" xfId="0" applyFont="1" applyFill="1" applyBorder="1" applyAlignment="1">
      <alignment horizontal="center" vertical="center" wrapText="1"/>
    </xf>
    <xf numFmtId="0" fontId="64" fillId="8" borderId="38" xfId="0" applyFont="1" applyFill="1" applyBorder="1" applyAlignment="1">
      <alignment horizontal="center" vertical="center" wrapText="1"/>
    </xf>
    <xf numFmtId="0" fontId="64" fillId="8" borderId="19" xfId="0" applyFont="1" applyFill="1" applyBorder="1" applyAlignment="1">
      <alignment horizontal="center" vertical="center" wrapText="1"/>
    </xf>
    <xf numFmtId="0" fontId="64" fillId="8" borderId="1" xfId="0" applyFont="1" applyFill="1" applyBorder="1" applyAlignment="1">
      <alignment horizontal="center" vertical="center" wrapText="1"/>
    </xf>
    <xf numFmtId="0" fontId="64" fillId="8" borderId="2" xfId="0" applyFont="1" applyFill="1" applyBorder="1" applyAlignment="1">
      <alignment horizontal="center" vertical="center" wrapText="1"/>
    </xf>
    <xf numFmtId="0" fontId="64" fillId="8" borderId="4" xfId="0" applyFont="1" applyFill="1" applyBorder="1" applyAlignment="1">
      <alignment horizontal="center" vertical="center" wrapText="1"/>
    </xf>
    <xf numFmtId="0" fontId="64" fillId="8" borderId="20" xfId="0" applyFont="1" applyFill="1" applyBorder="1" applyAlignment="1">
      <alignment horizontal="center" vertical="center" wrapText="1"/>
    </xf>
    <xf numFmtId="3" fontId="65" fillId="9" borderId="32" xfId="0" applyNumberFormat="1" applyFont="1" applyFill="1" applyBorder="1" applyAlignment="1">
      <alignment horizontal="center"/>
    </xf>
    <xf numFmtId="0" fontId="65" fillId="9" borderId="78" xfId="0" applyFont="1" applyFill="1" applyBorder="1" applyAlignment="1">
      <alignment horizontal="center"/>
    </xf>
    <xf numFmtId="3" fontId="65" fillId="9" borderId="79" xfId="0" applyNumberFormat="1" applyFont="1" applyFill="1" applyBorder="1" applyAlignment="1">
      <alignment horizontal="center"/>
    </xf>
    <xf numFmtId="0" fontId="65" fillId="9" borderId="31" xfId="0" applyFont="1" applyFill="1" applyBorder="1" applyAlignment="1">
      <alignment horizontal="center"/>
    </xf>
    <xf numFmtId="0" fontId="64" fillId="9" borderId="79" xfId="0" applyFont="1" applyFill="1" applyBorder="1" applyAlignment="1">
      <alignment horizontal="center"/>
    </xf>
    <xf numFmtId="0" fontId="66" fillId="9" borderId="79" xfId="0" applyFont="1" applyFill="1" applyBorder="1" applyAlignment="1">
      <alignment horizontal="center"/>
    </xf>
    <xf numFmtId="3" fontId="65" fillId="9" borderId="78" xfId="0" applyNumberFormat="1" applyFont="1" applyFill="1" applyBorder="1" applyAlignment="1">
      <alignment horizontal="center"/>
    </xf>
    <xf numFmtId="3" fontId="64" fillId="9" borderId="32" xfId="0" applyNumberFormat="1" applyFont="1" applyFill="1" applyBorder="1" applyAlignment="1">
      <alignment horizontal="center"/>
    </xf>
    <xf numFmtId="0" fontId="64" fillId="9" borderId="33" xfId="0" applyFont="1" applyFill="1" applyBorder="1" applyAlignment="1">
      <alignment horizontal="center"/>
    </xf>
    <xf numFmtId="0" fontId="9" fillId="4" borderId="0" xfId="0" applyFont="1" applyFill="1" applyAlignment="1">
      <alignment vertical="center"/>
    </xf>
    <xf numFmtId="0" fontId="67" fillId="0" borderId="0" xfId="0" applyFont="1" applyAlignment="1">
      <alignment horizontal="center"/>
    </xf>
    <xf numFmtId="0" fontId="68" fillId="4" borderId="0" xfId="0" applyFont="1" applyFill="1" applyAlignment="1">
      <alignment vertical="center"/>
    </xf>
    <xf numFmtId="0" fontId="69" fillId="4" borderId="0" xfId="0" applyFont="1" applyFill="1" applyAlignment="1">
      <alignment vertical="center"/>
    </xf>
    <xf numFmtId="0" fontId="52" fillId="4" borderId="0" xfId="0" applyFont="1" applyFill="1" applyAlignment="1">
      <alignment vertical="center"/>
    </xf>
    <xf numFmtId="0" fontId="44" fillId="4" borderId="0" xfId="0" applyFont="1" applyFill="1" applyAlignment="1">
      <alignment vertical="center"/>
    </xf>
    <xf numFmtId="0" fontId="37" fillId="4" borderId="0" xfId="0" applyFont="1" applyFill="1"/>
    <xf numFmtId="0" fontId="70" fillId="4" borderId="0" xfId="0" applyFont="1" applyFill="1" applyAlignment="1">
      <alignment vertical="center"/>
    </xf>
    <xf numFmtId="0" fontId="73" fillId="4" borderId="0" xfId="0" applyFont="1" applyFill="1"/>
    <xf numFmtId="0" fontId="72" fillId="0" borderId="0" xfId="0" applyFont="1"/>
    <xf numFmtId="0" fontId="74" fillId="0" borderId="0" xfId="0" applyFont="1"/>
    <xf numFmtId="0" fontId="49" fillId="7" borderId="10" xfId="0" applyFont="1" applyFill="1" applyBorder="1" applyAlignment="1">
      <alignment horizontal="center" vertical="center" wrapText="1"/>
    </xf>
    <xf numFmtId="0" fontId="49" fillId="8" borderId="12" xfId="0" applyFont="1" applyFill="1" applyBorder="1" applyAlignment="1">
      <alignment horizontal="center" vertical="center" wrapText="1"/>
    </xf>
    <xf numFmtId="0" fontId="60" fillId="8" borderId="9" xfId="0" applyFont="1" applyFill="1" applyBorder="1" applyAlignment="1">
      <alignment horizontal="center" vertical="center" wrapText="1"/>
    </xf>
    <xf numFmtId="0" fontId="60" fillId="8" borderId="10" xfId="0" applyFont="1" applyFill="1" applyBorder="1" applyAlignment="1">
      <alignment horizontal="center" vertical="center" wrapText="1"/>
    </xf>
    <xf numFmtId="0" fontId="60" fillId="8" borderId="91" xfId="0" applyFont="1" applyFill="1" applyBorder="1" applyAlignment="1">
      <alignment horizontal="center" vertical="center" wrapText="1"/>
    </xf>
    <xf numFmtId="0" fontId="60" fillId="8" borderId="21" xfId="0" applyFont="1" applyFill="1" applyBorder="1" applyAlignment="1">
      <alignment horizontal="center" vertical="center" wrapText="1"/>
    </xf>
    <xf numFmtId="0" fontId="61" fillId="9" borderId="32" xfId="0" applyFont="1" applyFill="1" applyBorder="1" applyAlignment="1">
      <alignment horizontal="center"/>
    </xf>
    <xf numFmtId="3" fontId="61" fillId="9" borderId="33" xfId="0" applyNumberFormat="1" applyFont="1" applyFill="1" applyBorder="1" applyAlignment="1">
      <alignment horizontal="center"/>
    </xf>
    <xf numFmtId="3" fontId="60" fillId="9" borderId="31" xfId="0" applyNumberFormat="1" applyFont="1" applyFill="1" applyBorder="1" applyAlignment="1">
      <alignment horizontal="center"/>
    </xf>
    <xf numFmtId="0" fontId="61" fillId="9" borderId="29" xfId="0" applyFont="1" applyFill="1" applyBorder="1" applyAlignment="1">
      <alignment horizontal="center"/>
    </xf>
    <xf numFmtId="3" fontId="61" fillId="9" borderId="30" xfId="0" applyNumberFormat="1" applyFont="1" applyFill="1" applyBorder="1" applyAlignment="1">
      <alignment horizontal="center"/>
    </xf>
    <xf numFmtId="3" fontId="61" fillId="9" borderId="92" xfId="0" applyNumberFormat="1" applyFont="1" applyFill="1" applyBorder="1" applyAlignment="1">
      <alignment horizontal="center"/>
    </xf>
    <xf numFmtId="0" fontId="60" fillId="9" borderId="31" xfId="0" applyFont="1" applyFill="1" applyBorder="1" applyAlignment="1">
      <alignment horizontal="center"/>
    </xf>
    <xf numFmtId="3" fontId="60" fillId="9" borderId="79" xfId="0" applyNumberFormat="1" applyFont="1" applyFill="1" applyBorder="1" applyAlignment="1">
      <alignment horizontal="center"/>
    </xf>
    <xf numFmtId="0" fontId="59" fillId="5" borderId="5" xfId="0" applyFont="1" applyFill="1" applyBorder="1" applyAlignment="1">
      <alignment horizontal="center" vertical="center" wrapText="1"/>
    </xf>
    <xf numFmtId="0" fontId="49" fillId="10" borderId="93" xfId="0" applyFont="1" applyFill="1" applyBorder="1" applyAlignment="1">
      <alignment horizontal="center" vertical="center"/>
    </xf>
    <xf numFmtId="14" fontId="48" fillId="10" borderId="94" xfId="0" applyNumberFormat="1" applyFont="1" applyFill="1" applyBorder="1" applyAlignment="1">
      <alignment horizontal="center"/>
    </xf>
    <xf numFmtId="14" fontId="48" fillId="10" borderId="9" xfId="0" applyNumberFormat="1" applyFont="1" applyFill="1" applyBorder="1" applyAlignment="1">
      <alignment horizontal="center"/>
    </xf>
    <xf numFmtId="14" fontId="48" fillId="10" borderId="10" xfId="0" applyNumberFormat="1" applyFont="1" applyFill="1" applyBorder="1" applyAlignment="1">
      <alignment horizontal="center"/>
    </xf>
    <xf numFmtId="14" fontId="48" fillId="10" borderId="12" xfId="0" applyNumberFormat="1" applyFont="1" applyFill="1" applyBorder="1" applyAlignment="1">
      <alignment horizontal="center"/>
    </xf>
    <xf numFmtId="14" fontId="48" fillId="10" borderId="11" xfId="0" applyNumberFormat="1" applyFont="1" applyFill="1" applyBorder="1" applyAlignment="1">
      <alignment horizontal="center"/>
    </xf>
    <xf numFmtId="165" fontId="48" fillId="10" borderId="10" xfId="1" applyNumberFormat="1" applyFont="1" applyFill="1" applyBorder="1" applyAlignment="1">
      <alignment horizontal="center"/>
    </xf>
    <xf numFmtId="0" fontId="49" fillId="0" borderId="39" xfId="0" applyFont="1" applyFill="1" applyBorder="1" applyAlignment="1">
      <alignment horizontal="center" vertical="center"/>
    </xf>
    <xf numFmtId="0" fontId="48" fillId="11" borderId="83" xfId="0" applyFont="1" applyFill="1" applyBorder="1" applyAlignment="1">
      <alignment horizontal="center"/>
    </xf>
    <xf numFmtId="0" fontId="48" fillId="11" borderId="19" xfId="0" applyFont="1" applyFill="1" applyBorder="1" applyAlignment="1">
      <alignment horizontal="center"/>
    </xf>
    <xf numFmtId="0" fontId="48" fillId="11" borderId="1" xfId="0" applyFont="1" applyFill="1" applyBorder="1" applyAlignment="1">
      <alignment horizontal="center"/>
    </xf>
    <xf numFmtId="0" fontId="48" fillId="11" borderId="20" xfId="0" applyFont="1" applyFill="1" applyBorder="1" applyAlignment="1">
      <alignment horizontal="center"/>
    </xf>
    <xf numFmtId="0" fontId="48" fillId="11" borderId="2" xfId="0" applyFont="1" applyFill="1" applyBorder="1" applyAlignment="1">
      <alignment horizontal="center"/>
    </xf>
    <xf numFmtId="0" fontId="47" fillId="0" borderId="44" xfId="0" applyFont="1" applyBorder="1" applyAlignment="1">
      <alignment horizontal="center"/>
    </xf>
    <xf numFmtId="0" fontId="48" fillId="12" borderId="41" xfId="0" applyFont="1" applyFill="1" applyBorder="1" applyAlignment="1">
      <alignment horizontal="center" vertical="center"/>
    </xf>
    <xf numFmtId="0" fontId="48" fillId="12" borderId="42" xfId="0" applyFont="1" applyFill="1" applyBorder="1" applyAlignment="1">
      <alignment horizontal="center" vertical="center"/>
    </xf>
    <xf numFmtId="0" fontId="48" fillId="12" borderId="90" xfId="0" applyFont="1" applyFill="1" applyBorder="1" applyAlignment="1">
      <alignment horizontal="center" vertical="center"/>
    </xf>
    <xf numFmtId="0" fontId="48" fillId="12" borderId="5" xfId="0" applyFont="1" applyFill="1" applyBorder="1" applyAlignment="1">
      <alignment horizontal="center" vertical="center"/>
    </xf>
    <xf numFmtId="0" fontId="48" fillId="12" borderId="44" xfId="0" applyFont="1" applyFill="1" applyBorder="1" applyAlignment="1">
      <alignment horizontal="center" vertical="center"/>
    </xf>
    <xf numFmtId="0" fontId="48" fillId="12" borderId="43" xfId="0" applyFont="1" applyFill="1" applyBorder="1" applyAlignment="1">
      <alignment horizontal="center" vertical="center"/>
    </xf>
    <xf numFmtId="0" fontId="49" fillId="12" borderId="41" xfId="0" applyFont="1" applyFill="1" applyBorder="1" applyAlignment="1">
      <alignment horizontal="center" vertical="center"/>
    </xf>
    <xf numFmtId="3" fontId="49" fillId="12" borderId="41" xfId="0" applyNumberFormat="1" applyFont="1" applyFill="1" applyBorder="1" applyAlignment="1">
      <alignment horizontal="center" vertical="center"/>
    </xf>
    <xf numFmtId="0" fontId="20" fillId="15" borderId="52" xfId="0" applyFont="1" applyFill="1" applyBorder="1" applyAlignment="1">
      <alignment horizontal="center" vertical="center" wrapText="1"/>
    </xf>
    <xf numFmtId="0" fontId="19" fillId="15" borderId="53" xfId="0" applyFont="1" applyFill="1" applyBorder="1" applyAlignment="1">
      <alignment horizontal="center" vertical="center" wrapText="1"/>
    </xf>
    <xf numFmtId="0" fontId="20" fillId="15" borderId="16" xfId="0" applyFont="1" applyFill="1" applyBorder="1" applyAlignment="1">
      <alignment horizontal="center" vertical="center" wrapText="1"/>
    </xf>
    <xf numFmtId="0" fontId="19" fillId="15" borderId="63" xfId="0" applyFont="1" applyFill="1" applyBorder="1" applyAlignment="1">
      <alignment horizontal="center" vertical="center" wrapText="1"/>
    </xf>
    <xf numFmtId="0" fontId="20" fillId="15" borderId="73" xfId="0" applyFont="1" applyFill="1" applyBorder="1" applyAlignment="1">
      <alignment horizontal="center" vertical="center" wrapText="1"/>
    </xf>
    <xf numFmtId="0" fontId="19" fillId="15" borderId="74" xfId="0" applyFont="1" applyFill="1" applyBorder="1" applyAlignment="1">
      <alignment horizontal="center" vertical="center" wrapText="1"/>
    </xf>
    <xf numFmtId="0" fontId="19" fillId="0" borderId="0" xfId="0" applyFont="1"/>
    <xf numFmtId="0" fontId="46" fillId="0" borderId="0" xfId="0" applyFont="1"/>
    <xf numFmtId="0" fontId="75" fillId="0" borderId="0" xfId="0" applyFont="1" applyAlignment="1"/>
    <xf numFmtId="0" fontId="76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47" fillId="0" borderId="16" xfId="0" applyFont="1" applyBorder="1" applyAlignment="1">
      <alignment horizontal="center" vertical="center" wrapText="1"/>
    </xf>
    <xf numFmtId="0" fontId="49" fillId="0" borderId="1" xfId="0" applyFont="1" applyFill="1" applyBorder="1" applyAlignment="1">
      <alignment horizontal="center" vertical="center"/>
    </xf>
    <xf numFmtId="0" fontId="18" fillId="0" borderId="0" xfId="0" applyFont="1" applyBorder="1" applyAlignment="1">
      <alignment horizontal="center"/>
    </xf>
    <xf numFmtId="165" fontId="49" fillId="3" borderId="24" xfId="0" applyNumberFormat="1" applyFont="1" applyFill="1" applyBorder="1" applyAlignment="1">
      <alignment horizontal="center" vertical="center"/>
    </xf>
    <xf numFmtId="0" fontId="54" fillId="8" borderId="25" xfId="0" applyFont="1" applyFill="1" applyBorder="1" applyAlignment="1">
      <alignment horizontal="center" vertical="center" wrapText="1"/>
    </xf>
    <xf numFmtId="0" fontId="58" fillId="0" borderId="2" xfId="0" applyFont="1" applyBorder="1" applyAlignment="1">
      <alignment horizontal="center"/>
    </xf>
    <xf numFmtId="0" fontId="54" fillId="8" borderId="1" xfId="0" applyFont="1" applyFill="1" applyBorder="1" applyAlignment="1">
      <alignment horizontal="center" vertical="center" wrapText="1"/>
    </xf>
    <xf numFmtId="0" fontId="45" fillId="0" borderId="0" xfId="0" applyFont="1" applyAlignment="1">
      <alignment horizontal="center"/>
    </xf>
    <xf numFmtId="0" fontId="18" fillId="0" borderId="0" xfId="0" applyFont="1" applyBorder="1" applyAlignment="1">
      <alignment horizontal="center"/>
    </xf>
    <xf numFmtId="0" fontId="18" fillId="0" borderId="0" xfId="0" applyFont="1" applyBorder="1" applyAlignment="1">
      <alignment horizontal="center"/>
    </xf>
    <xf numFmtId="0" fontId="47" fillId="0" borderId="16" xfId="0" applyFont="1" applyBorder="1" applyAlignment="1">
      <alignment horizontal="center" vertical="center" wrapText="1"/>
    </xf>
    <xf numFmtId="0" fontId="49" fillId="0" borderId="35" xfId="0" applyFont="1" applyFill="1" applyBorder="1" applyAlignment="1">
      <alignment horizontal="center" vertical="center"/>
    </xf>
    <xf numFmtId="0" fontId="48" fillId="11" borderId="84" xfId="0" applyFont="1" applyFill="1" applyBorder="1" applyAlignment="1">
      <alignment horizontal="center"/>
    </xf>
    <xf numFmtId="0" fontId="48" fillId="11" borderId="31" xfId="0" applyFont="1" applyFill="1" applyBorder="1" applyAlignment="1">
      <alignment horizontal="center"/>
    </xf>
    <xf numFmtId="0" fontId="48" fillId="11" borderId="32" xfId="0" applyFont="1" applyFill="1" applyBorder="1" applyAlignment="1">
      <alignment horizontal="center"/>
    </xf>
    <xf numFmtId="0" fontId="48" fillId="11" borderId="33" xfId="0" applyFont="1" applyFill="1" applyBorder="1" applyAlignment="1">
      <alignment horizontal="center"/>
    </xf>
    <xf numFmtId="0" fontId="48" fillId="11" borderId="79" xfId="0" applyFont="1" applyFill="1" applyBorder="1" applyAlignment="1">
      <alignment horizontal="center"/>
    </xf>
    <xf numFmtId="0" fontId="18" fillId="0" borderId="0" xfId="0" applyFont="1" applyBorder="1" applyAlignment="1"/>
    <xf numFmtId="0" fontId="37" fillId="0" borderId="1" xfId="0" applyFont="1" applyBorder="1" applyAlignment="1">
      <alignment horizontal="center"/>
    </xf>
    <xf numFmtId="0" fontId="37" fillId="0" borderId="1" xfId="0" applyFont="1" applyBorder="1" applyAlignment="1">
      <alignment horizontal="center" vertical="center"/>
    </xf>
    <xf numFmtId="0" fontId="47" fillId="0" borderId="1" xfId="0" applyFont="1" applyBorder="1" applyAlignment="1">
      <alignment horizontal="center"/>
    </xf>
    <xf numFmtId="0" fontId="49" fillId="12" borderId="1" xfId="0" applyFont="1" applyFill="1" applyBorder="1" applyAlignment="1">
      <alignment horizontal="center" vertical="center"/>
    </xf>
    <xf numFmtId="3" fontId="49" fillId="12" borderId="1" xfId="0" applyNumberFormat="1" applyFont="1" applyFill="1" applyBorder="1" applyAlignment="1">
      <alignment horizontal="center" vertical="center"/>
    </xf>
    <xf numFmtId="0" fontId="48" fillId="12" borderId="1" xfId="0" applyFont="1" applyFill="1" applyBorder="1" applyAlignment="1">
      <alignment horizontal="center" vertical="center"/>
    </xf>
    <xf numFmtId="0" fontId="50" fillId="0" borderId="41" xfId="0" applyFont="1" applyFill="1" applyBorder="1" applyAlignment="1">
      <alignment horizontal="center" vertical="center"/>
    </xf>
    <xf numFmtId="3" fontId="50" fillId="3" borderId="1" xfId="0" applyNumberFormat="1" applyFont="1" applyFill="1" applyBorder="1" applyAlignment="1">
      <alignment horizontal="center" vertical="center"/>
    </xf>
    <xf numFmtId="3" fontId="33" fillId="12" borderId="1" xfId="0" applyNumberFormat="1" applyFont="1" applyFill="1" applyBorder="1" applyAlignment="1">
      <alignment horizontal="center" vertical="center"/>
    </xf>
    <xf numFmtId="0" fontId="33" fillId="12" borderId="1" xfId="0" applyFont="1" applyFill="1" applyBorder="1" applyAlignment="1">
      <alignment horizontal="center" vertical="center"/>
    </xf>
    <xf numFmtId="0" fontId="33" fillId="12" borderId="102" xfId="0" applyFont="1" applyFill="1" applyBorder="1" applyAlignment="1">
      <alignment horizontal="center" vertical="center"/>
    </xf>
    <xf numFmtId="0" fontId="33" fillId="12" borderId="45" xfId="0" applyFont="1" applyFill="1" applyBorder="1" applyAlignment="1">
      <alignment horizontal="center"/>
    </xf>
    <xf numFmtId="0" fontId="33" fillId="12" borderId="24" xfId="0" applyFont="1" applyFill="1" applyBorder="1" applyAlignment="1">
      <alignment horizontal="center"/>
    </xf>
    <xf numFmtId="0" fontId="19" fillId="0" borderId="24" xfId="0" applyFont="1" applyFill="1" applyBorder="1" applyAlignment="1">
      <alignment horizontal="center"/>
    </xf>
    <xf numFmtId="0" fontId="19" fillId="0" borderId="45" xfId="0" applyFont="1" applyFill="1" applyBorder="1" applyAlignment="1">
      <alignment horizontal="center"/>
    </xf>
    <xf numFmtId="0" fontId="0" fillId="0" borderId="0" xfId="0" applyFont="1"/>
    <xf numFmtId="0" fontId="15" fillId="0" borderId="2" xfId="0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26" fillId="5" borderId="9" xfId="0" applyFont="1" applyFill="1" applyBorder="1" applyAlignment="1">
      <alignment horizontal="center" vertical="center"/>
    </xf>
    <xf numFmtId="0" fontId="26" fillId="5" borderId="10" xfId="0" applyFont="1" applyFill="1" applyBorder="1" applyAlignment="1">
      <alignment horizontal="center" vertical="center"/>
    </xf>
    <xf numFmtId="0" fontId="26" fillId="5" borderId="11" xfId="0" applyFont="1" applyFill="1" applyBorder="1" applyAlignment="1">
      <alignment horizontal="center" vertical="center"/>
    </xf>
    <xf numFmtId="0" fontId="26" fillId="5" borderId="12" xfId="0" applyFont="1" applyFill="1" applyBorder="1" applyAlignment="1">
      <alignment horizontal="center" vertical="center"/>
    </xf>
    <xf numFmtId="0" fontId="36" fillId="5" borderId="5" xfId="0" applyFont="1" applyFill="1" applyBorder="1" applyAlignment="1">
      <alignment horizontal="center" vertical="center" wrapText="1"/>
    </xf>
    <xf numFmtId="0" fontId="36" fillId="5" borderId="7" xfId="0" applyFont="1" applyFill="1" applyBorder="1" applyAlignment="1">
      <alignment horizontal="center" vertical="center" wrapText="1"/>
    </xf>
    <xf numFmtId="0" fontId="22" fillId="7" borderId="9" xfId="0" applyFont="1" applyFill="1" applyBorder="1" applyAlignment="1">
      <alignment horizontal="center" vertical="center" textRotation="90" wrapText="1"/>
    </xf>
    <xf numFmtId="0" fontId="22" fillId="7" borderId="31" xfId="0" applyFont="1" applyFill="1" applyBorder="1" applyAlignment="1">
      <alignment horizontal="center" vertical="center" textRotation="90" wrapText="1"/>
    </xf>
    <xf numFmtId="0" fontId="23" fillId="7" borderId="10" xfId="0" applyFont="1" applyFill="1" applyBorder="1" applyAlignment="1">
      <alignment horizontal="center" vertical="center" wrapText="1"/>
    </xf>
    <xf numFmtId="0" fontId="23" fillId="7" borderId="32" xfId="0" applyFont="1" applyFill="1" applyBorder="1" applyAlignment="1">
      <alignment horizontal="center" vertical="center" wrapText="1"/>
    </xf>
    <xf numFmtId="0" fontId="23" fillId="8" borderId="12" xfId="0" applyFont="1" applyFill="1" applyBorder="1" applyAlignment="1">
      <alignment horizontal="center" vertical="center" wrapText="1"/>
    </xf>
    <xf numFmtId="0" fontId="23" fillId="8" borderId="33" xfId="0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0" fontId="26" fillId="5" borderId="46" xfId="0" applyFont="1" applyFill="1" applyBorder="1" applyAlignment="1">
      <alignment horizontal="center" vertical="center" wrapText="1"/>
    </xf>
    <xf numFmtId="0" fontId="26" fillId="5" borderId="47" xfId="0" applyFont="1" applyFill="1" applyBorder="1" applyAlignment="1">
      <alignment horizontal="center" vertical="center" wrapText="1"/>
    </xf>
    <xf numFmtId="0" fontId="23" fillId="6" borderId="13" xfId="0" applyFont="1" applyFill="1" applyBorder="1" applyAlignment="1">
      <alignment horizontal="center" vertical="center" wrapText="1"/>
    </xf>
    <xf numFmtId="0" fontId="23" fillId="6" borderId="14" xfId="0" applyFont="1" applyFill="1" applyBorder="1" applyAlignment="1">
      <alignment horizontal="center" vertical="center" wrapText="1"/>
    </xf>
    <xf numFmtId="0" fontId="26" fillId="5" borderId="5" xfId="0" applyFont="1" applyFill="1" applyBorder="1" applyAlignment="1">
      <alignment horizontal="center" vertical="center"/>
    </xf>
    <xf numFmtId="0" fontId="26" fillId="5" borderId="6" xfId="0" applyFont="1" applyFill="1" applyBorder="1" applyAlignment="1">
      <alignment horizontal="center" vertical="center"/>
    </xf>
    <xf numFmtId="0" fontId="26" fillId="5" borderId="7" xfId="0" applyFont="1" applyFill="1" applyBorder="1" applyAlignment="1">
      <alignment horizontal="center" vertical="center"/>
    </xf>
    <xf numFmtId="0" fontId="27" fillId="8" borderId="17" xfId="0" applyFont="1" applyFill="1" applyBorder="1" applyAlignment="1">
      <alignment horizontal="center" vertical="center" wrapText="1"/>
    </xf>
    <xf numFmtId="0" fontId="27" fillId="8" borderId="15" xfId="0" applyFont="1" applyFill="1" applyBorder="1" applyAlignment="1">
      <alignment horizontal="center" vertical="center" wrapText="1"/>
    </xf>
    <xf numFmtId="0" fontId="27" fillId="8" borderId="1" xfId="0" applyFont="1" applyFill="1" applyBorder="1" applyAlignment="1">
      <alignment horizontal="center" vertical="center" wrapText="1"/>
    </xf>
    <xf numFmtId="0" fontId="27" fillId="8" borderId="32" xfId="0" applyFont="1" applyFill="1" applyBorder="1" applyAlignment="1">
      <alignment horizontal="center" vertical="center" wrapText="1"/>
    </xf>
    <xf numFmtId="0" fontId="27" fillId="8" borderId="12" xfId="0" applyFont="1" applyFill="1" applyBorder="1" applyAlignment="1">
      <alignment horizontal="center" vertical="center" wrapText="1"/>
    </xf>
    <xf numFmtId="0" fontId="27" fillId="8" borderId="33" xfId="0" applyFont="1" applyFill="1" applyBorder="1" applyAlignment="1">
      <alignment horizontal="center" vertical="center" wrapText="1"/>
    </xf>
    <xf numFmtId="0" fontId="21" fillId="0" borderId="32" xfId="0" applyFont="1" applyBorder="1" applyAlignment="1">
      <alignment horizontal="center" vertical="center" wrapText="1"/>
    </xf>
    <xf numFmtId="0" fontId="21" fillId="0" borderId="36" xfId="0" applyFont="1" applyBorder="1" applyAlignment="1">
      <alignment horizontal="center" vertical="center" wrapText="1"/>
    </xf>
    <xf numFmtId="165" fontId="29" fillId="3" borderId="32" xfId="1" applyNumberFormat="1" applyFont="1" applyFill="1" applyBorder="1" applyAlignment="1">
      <alignment vertical="center"/>
    </xf>
    <xf numFmtId="165" fontId="29" fillId="3" borderId="36" xfId="1" applyNumberFormat="1" applyFont="1" applyFill="1" applyBorder="1" applyAlignment="1">
      <alignment vertical="center"/>
    </xf>
    <xf numFmtId="3" fontId="29" fillId="3" borderId="32" xfId="0" applyNumberFormat="1" applyFont="1" applyFill="1" applyBorder="1" applyAlignment="1">
      <alignment horizontal="center" vertical="center"/>
    </xf>
    <xf numFmtId="3" fontId="29" fillId="10" borderId="36" xfId="0" applyNumberFormat="1" applyFont="1" applyFill="1" applyBorder="1" applyAlignment="1">
      <alignment horizontal="center" vertical="center"/>
    </xf>
    <xf numFmtId="0" fontId="29" fillId="3" borderId="32" xfId="0" applyFont="1" applyFill="1" applyBorder="1" applyAlignment="1">
      <alignment horizontal="center" vertical="center"/>
    </xf>
    <xf numFmtId="0" fontId="29" fillId="3" borderId="24" xfId="0" applyFont="1" applyFill="1" applyBorder="1" applyAlignment="1">
      <alignment horizontal="center" vertical="center"/>
    </xf>
    <xf numFmtId="0" fontId="29" fillId="3" borderId="36" xfId="0" applyFont="1" applyFill="1" applyBorder="1" applyAlignment="1">
      <alignment horizontal="center" vertical="center"/>
    </xf>
    <xf numFmtId="0" fontId="29" fillId="3" borderId="33" xfId="0" applyFont="1" applyFill="1" applyBorder="1" applyAlignment="1">
      <alignment horizontal="center" vertical="center"/>
    </xf>
    <xf numFmtId="0" fontId="29" fillId="10" borderId="22" xfId="0" applyFont="1" applyFill="1" applyBorder="1" applyAlignment="1">
      <alignment horizontal="center" vertical="center"/>
    </xf>
    <xf numFmtId="1" fontId="33" fillId="0" borderId="1" xfId="0" applyNumberFormat="1" applyFont="1" applyFill="1" applyBorder="1" applyAlignment="1">
      <alignment horizontal="center" vertical="center" wrapText="1"/>
    </xf>
    <xf numFmtId="165" fontId="29" fillId="3" borderId="32" xfId="1" applyNumberFormat="1" applyFont="1" applyFill="1" applyBorder="1" applyAlignment="1">
      <alignment horizontal="center" vertical="center"/>
    </xf>
    <xf numFmtId="165" fontId="29" fillId="3" borderId="36" xfId="1" applyNumberFormat="1" applyFont="1" applyFill="1" applyBorder="1" applyAlignment="1">
      <alignment horizontal="center" vertical="center"/>
    </xf>
    <xf numFmtId="0" fontId="48" fillId="10" borderId="32" xfId="0" applyFont="1" applyFill="1" applyBorder="1" applyAlignment="1">
      <alignment horizontal="left" vertical="center" wrapText="1"/>
    </xf>
    <xf numFmtId="0" fontId="48" fillId="10" borderId="24" xfId="0" applyFont="1" applyFill="1" applyBorder="1" applyAlignment="1">
      <alignment horizontal="left" vertical="center" wrapText="1"/>
    </xf>
    <xf numFmtId="3" fontId="48" fillId="3" borderId="1" xfId="0" applyNumberFormat="1" applyFont="1" applyFill="1" applyBorder="1" applyAlignment="1">
      <alignment horizontal="center" vertical="center"/>
    </xf>
    <xf numFmtId="0" fontId="48" fillId="3" borderId="1" xfId="0" applyFont="1" applyFill="1" applyBorder="1" applyAlignment="1">
      <alignment horizontal="center" vertical="center"/>
    </xf>
    <xf numFmtId="3" fontId="48" fillId="3" borderId="32" xfId="0" applyNumberFormat="1" applyFont="1" applyFill="1" applyBorder="1" applyAlignment="1">
      <alignment horizontal="center" vertical="center"/>
    </xf>
    <xf numFmtId="3" fontId="48" fillId="3" borderId="24" xfId="0" applyNumberFormat="1" applyFont="1" applyFill="1" applyBorder="1" applyAlignment="1">
      <alignment horizontal="center" vertical="center"/>
    </xf>
    <xf numFmtId="0" fontId="48" fillId="3" borderId="32" xfId="0" applyFont="1" applyFill="1" applyBorder="1" applyAlignment="1">
      <alignment horizontal="center" vertical="center"/>
    </xf>
    <xf numFmtId="0" fontId="48" fillId="3" borderId="24" xfId="0" applyFont="1" applyFill="1" applyBorder="1" applyAlignment="1">
      <alignment horizontal="center" vertical="center"/>
    </xf>
    <xf numFmtId="165" fontId="51" fillId="3" borderId="78" xfId="1" applyNumberFormat="1" applyFont="1" applyFill="1" applyBorder="1" applyAlignment="1">
      <alignment horizontal="center" vertical="center"/>
    </xf>
    <xf numFmtId="165" fontId="51" fillId="3" borderId="103" xfId="1" applyNumberFormat="1" applyFont="1" applyFill="1" applyBorder="1" applyAlignment="1">
      <alignment horizontal="center" vertical="center"/>
    </xf>
    <xf numFmtId="0" fontId="46" fillId="0" borderId="84" xfId="0" applyFont="1" applyFill="1" applyBorder="1" applyAlignment="1">
      <alignment horizontal="center" vertical="center" wrapText="1"/>
    </xf>
    <xf numFmtId="0" fontId="46" fillId="0" borderId="85" xfId="0" applyFont="1" applyFill="1" applyBorder="1" applyAlignment="1">
      <alignment horizontal="center" vertical="center" wrapText="1"/>
    </xf>
    <xf numFmtId="0" fontId="47" fillId="0" borderId="1" xfId="0" applyFont="1" applyFill="1" applyBorder="1" applyAlignment="1">
      <alignment horizontal="left" vertical="center" wrapText="1"/>
    </xf>
    <xf numFmtId="3" fontId="48" fillId="0" borderId="1" xfId="0" applyNumberFormat="1" applyFont="1" applyFill="1" applyBorder="1" applyAlignment="1">
      <alignment horizontal="center" vertical="center"/>
    </xf>
    <xf numFmtId="0" fontId="48" fillId="0" borderId="1" xfId="0" applyFont="1" applyFill="1" applyBorder="1" applyAlignment="1">
      <alignment horizontal="center" vertical="center"/>
    </xf>
    <xf numFmtId="0" fontId="48" fillId="0" borderId="20" xfId="0" applyFont="1" applyFill="1" applyBorder="1" applyAlignment="1">
      <alignment horizontal="center" vertical="center"/>
    </xf>
    <xf numFmtId="0" fontId="48" fillId="10" borderId="1" xfId="0" applyFont="1" applyFill="1" applyBorder="1" applyAlignment="1">
      <alignment horizontal="left" vertical="center" wrapText="1"/>
    </xf>
    <xf numFmtId="165" fontId="51" fillId="3" borderId="32" xfId="1" applyNumberFormat="1" applyFont="1" applyFill="1" applyBorder="1" applyAlignment="1">
      <alignment horizontal="center" vertical="center"/>
    </xf>
    <xf numFmtId="165" fontId="51" fillId="3" borderId="36" xfId="1" applyNumberFormat="1" applyFont="1" applyFill="1" applyBorder="1" applyAlignment="1">
      <alignment horizontal="center" vertical="center"/>
    </xf>
    <xf numFmtId="0" fontId="47" fillId="0" borderId="16" xfId="0" applyFont="1" applyBorder="1" applyAlignment="1">
      <alignment horizontal="center" vertical="center" wrapText="1"/>
    </xf>
    <xf numFmtId="0" fontId="47" fillId="0" borderId="85" xfId="0" applyFont="1" applyBorder="1" applyAlignment="1">
      <alignment horizontal="center" vertical="center" wrapText="1"/>
    </xf>
    <xf numFmtId="0" fontId="48" fillId="3" borderId="36" xfId="0" applyFont="1" applyFill="1" applyBorder="1" applyAlignment="1">
      <alignment horizontal="center" vertical="center"/>
    </xf>
    <xf numFmtId="0" fontId="48" fillId="3" borderId="22" xfId="0" applyFont="1" applyFill="1" applyBorder="1" applyAlignment="1">
      <alignment horizontal="center" vertical="center"/>
    </xf>
    <xf numFmtId="0" fontId="48" fillId="3" borderId="20" xfId="0" applyFont="1" applyFill="1" applyBorder="1" applyAlignment="1">
      <alignment horizontal="center" vertical="center"/>
    </xf>
    <xf numFmtId="0" fontId="47" fillId="0" borderId="32" xfId="0" applyFont="1" applyFill="1" applyBorder="1" applyAlignment="1">
      <alignment horizontal="left" vertical="center" wrapText="1"/>
    </xf>
    <xf numFmtId="0" fontId="47" fillId="0" borderId="36" xfId="0" applyFont="1" applyFill="1" applyBorder="1" applyAlignment="1">
      <alignment horizontal="left" vertical="center" wrapText="1"/>
    </xf>
    <xf numFmtId="0" fontId="52" fillId="4" borderId="0" xfId="0" applyFont="1" applyFill="1" applyAlignment="1">
      <alignment horizontal="center" vertical="center"/>
    </xf>
    <xf numFmtId="0" fontId="53" fillId="5" borderId="44" xfId="0" applyFont="1" applyFill="1" applyBorder="1" applyAlignment="1">
      <alignment horizontal="center" vertical="center" wrapText="1"/>
    </xf>
    <xf numFmtId="0" fontId="53" fillId="5" borderId="41" xfId="0" applyFont="1" applyFill="1" applyBorder="1" applyAlignment="1">
      <alignment horizontal="center" vertical="center" wrapText="1"/>
    </xf>
    <xf numFmtId="0" fontId="53" fillId="5" borderId="42" xfId="0" applyFont="1" applyFill="1" applyBorder="1" applyAlignment="1">
      <alignment horizontal="center" vertical="center" wrapText="1"/>
    </xf>
    <xf numFmtId="0" fontId="35" fillId="6" borderId="13" xfId="0" applyFont="1" applyFill="1" applyBorder="1" applyAlignment="1">
      <alignment horizontal="center" vertical="center" wrapText="1"/>
    </xf>
    <xf numFmtId="0" fontId="35" fillId="6" borderId="14" xfId="0" applyFont="1" applyFill="1" applyBorder="1" applyAlignment="1">
      <alignment horizontal="center" vertical="center" wrapText="1"/>
    </xf>
    <xf numFmtId="0" fontId="35" fillId="6" borderId="23" xfId="0" applyFont="1" applyFill="1" applyBorder="1" applyAlignment="1">
      <alignment horizontal="center" vertical="center" wrapText="1"/>
    </xf>
    <xf numFmtId="0" fontId="57" fillId="0" borderId="1" xfId="0" applyFont="1" applyFill="1" applyBorder="1" applyAlignment="1">
      <alignment horizontal="left" wrapText="1"/>
    </xf>
    <xf numFmtId="0" fontId="57" fillId="0" borderId="2" xfId="0" applyFont="1" applyFill="1" applyBorder="1" applyAlignment="1">
      <alignment horizontal="left" wrapText="1"/>
    </xf>
    <xf numFmtId="0" fontId="58" fillId="0" borderId="1" xfId="0" applyFont="1" applyBorder="1" applyAlignment="1">
      <alignment horizontal="center"/>
    </xf>
    <xf numFmtId="0" fontId="18" fillId="0" borderId="0" xfId="0" applyFont="1" applyBorder="1" applyAlignment="1">
      <alignment horizontal="center"/>
    </xf>
    <xf numFmtId="0" fontId="45" fillId="0" borderId="0" xfId="0" applyFont="1" applyAlignment="1">
      <alignment horizontal="center"/>
    </xf>
    <xf numFmtId="0" fontId="78" fillId="0" borderId="1" xfId="0" applyFont="1" applyBorder="1" applyAlignment="1">
      <alignment horizontal="center"/>
    </xf>
    <xf numFmtId="0" fontId="26" fillId="5" borderId="5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 wrapText="1"/>
    </xf>
    <xf numFmtId="0" fontId="35" fillId="7" borderId="9" xfId="0" applyFont="1" applyFill="1" applyBorder="1" applyAlignment="1">
      <alignment horizontal="center" vertical="center" textRotation="90" wrapText="1"/>
    </xf>
    <xf numFmtId="0" fontId="35" fillId="7" borderId="29" xfId="0" applyFont="1" applyFill="1" applyBorder="1" applyAlignment="1">
      <alignment horizontal="center" vertical="center" textRotation="90" wrapText="1"/>
    </xf>
    <xf numFmtId="0" fontId="35" fillId="7" borderId="10" xfId="0" applyFont="1" applyFill="1" applyBorder="1" applyAlignment="1">
      <alignment horizontal="center" vertical="center" wrapText="1"/>
    </xf>
    <xf numFmtId="0" fontId="35" fillId="7" borderId="30" xfId="0" applyFont="1" applyFill="1" applyBorder="1" applyAlignment="1">
      <alignment horizontal="center" vertical="center" wrapText="1"/>
    </xf>
    <xf numFmtId="0" fontId="35" fillId="8" borderId="12" xfId="0" applyFont="1" applyFill="1" applyBorder="1" applyAlignment="1">
      <alignment horizontal="center" vertical="center" wrapText="1"/>
    </xf>
    <xf numFmtId="0" fontId="35" fillId="8" borderId="34" xfId="0" applyFont="1" applyFill="1" applyBorder="1" applyAlignment="1">
      <alignment horizontal="center" vertical="center" wrapText="1"/>
    </xf>
    <xf numFmtId="0" fontId="54" fillId="8" borderId="17" xfId="0" applyFont="1" applyFill="1" applyBorder="1" applyAlignment="1">
      <alignment horizontal="center" vertical="center" wrapText="1"/>
    </xf>
    <xf numFmtId="0" fontId="54" fillId="8" borderId="25" xfId="0" applyFont="1" applyFill="1" applyBorder="1" applyAlignment="1">
      <alignment horizontal="center" vertical="center" wrapText="1"/>
    </xf>
    <xf numFmtId="0" fontId="54" fillId="8" borderId="1" xfId="0" applyFont="1" applyFill="1" applyBorder="1" applyAlignment="1">
      <alignment horizontal="center" vertical="center" wrapText="1"/>
    </xf>
    <xf numFmtId="0" fontId="54" fillId="8" borderId="20" xfId="0" applyFont="1" applyFill="1" applyBorder="1" applyAlignment="1">
      <alignment horizontal="center" vertical="center" wrapText="1"/>
    </xf>
    <xf numFmtId="0" fontId="54" fillId="8" borderId="33" xfId="0" applyFont="1" applyFill="1" applyBorder="1" applyAlignment="1">
      <alignment horizontal="center" vertical="center" wrapText="1"/>
    </xf>
    <xf numFmtId="0" fontId="20" fillId="0" borderId="59" xfId="0" applyFont="1" applyBorder="1" applyAlignment="1">
      <alignment horizontal="left" vertical="center" wrapText="1"/>
    </xf>
    <xf numFmtId="0" fontId="20" fillId="0" borderId="60" xfId="0" applyFont="1" applyBorder="1" applyAlignment="1">
      <alignment horizontal="left" vertical="center" wrapText="1"/>
    </xf>
    <xf numFmtId="0" fontId="20" fillId="0" borderId="61" xfId="0" applyFont="1" applyBorder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13" fillId="0" borderId="64" xfId="0" applyFont="1" applyBorder="1" applyAlignment="1">
      <alignment horizontal="left" vertical="center" wrapText="1"/>
    </xf>
    <xf numFmtId="0" fontId="13" fillId="0" borderId="65" xfId="0" applyFont="1" applyBorder="1" applyAlignment="1">
      <alignment horizontal="left" vertical="center" wrapText="1"/>
    </xf>
    <xf numFmtId="0" fontId="13" fillId="0" borderId="66" xfId="0" applyFont="1" applyBorder="1" applyAlignment="1">
      <alignment horizontal="left" vertical="center" wrapText="1"/>
    </xf>
    <xf numFmtId="0" fontId="20" fillId="15" borderId="62" xfId="0" applyFont="1" applyFill="1" applyBorder="1" applyAlignment="1">
      <alignment horizontal="center" vertical="center" wrapText="1"/>
    </xf>
    <xf numFmtId="0" fontId="20" fillId="15" borderId="67" xfId="0" applyFont="1" applyFill="1" applyBorder="1" applyAlignment="1">
      <alignment horizontal="center" vertical="center" wrapText="1"/>
    </xf>
    <xf numFmtId="0" fontId="20" fillId="0" borderId="69" xfId="0" applyFont="1" applyBorder="1" applyAlignment="1">
      <alignment horizontal="left" vertical="center" wrapText="1"/>
    </xf>
    <xf numFmtId="0" fontId="20" fillId="0" borderId="70" xfId="0" applyFont="1" applyBorder="1" applyAlignment="1">
      <alignment horizontal="left" vertical="center" wrapText="1"/>
    </xf>
    <xf numFmtId="0" fontId="20" fillId="0" borderId="71" xfId="0" applyFont="1" applyBorder="1" applyAlignment="1">
      <alignment horizontal="left" vertical="center" wrapText="1"/>
    </xf>
    <xf numFmtId="0" fontId="20" fillId="14" borderId="8" xfId="0" applyFont="1" applyFill="1" applyBorder="1" applyAlignment="1">
      <alignment horizontal="center" vertical="center" wrapText="1"/>
    </xf>
    <xf numFmtId="0" fontId="20" fillId="14" borderId="46" xfId="0" applyFont="1" applyFill="1" applyBorder="1" applyAlignment="1">
      <alignment horizontal="center" vertical="center" wrapText="1"/>
    </xf>
    <xf numFmtId="0" fontId="20" fillId="14" borderId="47" xfId="0" applyFont="1" applyFill="1" applyBorder="1" applyAlignment="1">
      <alignment horizontal="center" vertical="center" wrapText="1"/>
    </xf>
    <xf numFmtId="0" fontId="13" fillId="0" borderId="54" xfId="0" applyFont="1" applyBorder="1" applyAlignment="1">
      <alignment horizontal="left" vertical="center" wrapText="1"/>
    </xf>
    <xf numFmtId="0" fontId="13" fillId="0" borderId="55" xfId="0" applyFont="1" applyBorder="1" applyAlignment="1">
      <alignment horizontal="left" vertical="center" wrapText="1"/>
    </xf>
    <xf numFmtId="0" fontId="13" fillId="0" borderId="56" xfId="0" applyFont="1" applyBorder="1" applyAlignment="1">
      <alignment horizontal="left" vertical="center" wrapText="1"/>
    </xf>
    <xf numFmtId="0" fontId="20" fillId="15" borderId="57" xfId="0" applyFont="1" applyFill="1" applyBorder="1" applyAlignment="1">
      <alignment horizontal="center" vertical="center" wrapText="1"/>
    </xf>
    <xf numFmtId="0" fontId="20" fillId="15" borderId="58" xfId="0" applyFont="1" applyFill="1" applyBorder="1" applyAlignment="1">
      <alignment horizontal="center" vertical="center" wrapText="1"/>
    </xf>
    <xf numFmtId="0" fontId="19" fillId="0" borderId="46" xfId="0" applyFont="1" applyBorder="1" applyAlignment="1">
      <alignment horizontal="left" vertical="center"/>
    </xf>
    <xf numFmtId="0" fontId="13" fillId="13" borderId="8" xfId="0" applyFont="1" applyFill="1" applyBorder="1" applyAlignment="1">
      <alignment horizontal="center" vertical="center" wrapText="1"/>
    </xf>
    <xf numFmtId="0" fontId="13" fillId="13" borderId="46" xfId="0" applyFont="1" applyFill="1" applyBorder="1" applyAlignment="1">
      <alignment horizontal="center" vertical="center" wrapText="1"/>
    </xf>
    <xf numFmtId="0" fontId="13" fillId="13" borderId="47" xfId="0" applyFont="1" applyFill="1" applyBorder="1" applyAlignment="1">
      <alignment horizontal="center" vertical="center" wrapText="1"/>
    </xf>
    <xf numFmtId="0" fontId="19" fillId="14" borderId="8" xfId="0" applyFont="1" applyFill="1" applyBorder="1" applyAlignment="1">
      <alignment horizontal="center" vertical="center" wrapText="1"/>
    </xf>
    <xf numFmtId="0" fontId="19" fillId="14" borderId="48" xfId="0" applyFont="1" applyFill="1" applyBorder="1" applyAlignment="1">
      <alignment horizontal="center" vertical="center" wrapText="1"/>
    </xf>
    <xf numFmtId="0" fontId="20" fillId="14" borderId="49" xfId="0" applyFont="1" applyFill="1" applyBorder="1" applyAlignment="1">
      <alignment horizontal="center" vertical="center" wrapText="1"/>
    </xf>
    <xf numFmtId="0" fontId="20" fillId="14" borderId="50" xfId="0" applyFont="1" applyFill="1" applyBorder="1" applyAlignment="1">
      <alignment horizontal="center" vertical="center" wrapText="1"/>
    </xf>
    <xf numFmtId="0" fontId="20" fillId="14" borderId="51" xfId="0" applyFont="1" applyFill="1" applyBorder="1" applyAlignment="1">
      <alignment horizontal="center" vertical="center" wrapText="1"/>
    </xf>
    <xf numFmtId="0" fontId="58" fillId="0" borderId="2" xfId="0" applyFont="1" applyBorder="1" applyAlignment="1">
      <alignment horizontal="center"/>
    </xf>
    <xf numFmtId="0" fontId="58" fillId="0" borderId="3" xfId="0" applyFont="1" applyBorder="1" applyAlignment="1">
      <alignment horizontal="center"/>
    </xf>
    <xf numFmtId="0" fontId="58" fillId="0" borderId="4" xfId="0" applyFont="1" applyBorder="1" applyAlignment="1">
      <alignment horizontal="center"/>
    </xf>
    <xf numFmtId="0" fontId="44" fillId="4" borderId="0" xfId="0" applyFont="1" applyFill="1" applyAlignment="1">
      <alignment horizontal="center" vertical="center"/>
    </xf>
    <xf numFmtId="0" fontId="53" fillId="5" borderId="5" xfId="0" applyFont="1" applyFill="1" applyBorder="1" applyAlignment="1">
      <alignment horizontal="center" vertical="center" wrapText="1"/>
    </xf>
    <xf numFmtId="0" fontId="53" fillId="5" borderId="6" xfId="0" applyFont="1" applyFill="1" applyBorder="1" applyAlignment="1">
      <alignment horizontal="center" vertical="center" wrapText="1"/>
    </xf>
    <xf numFmtId="0" fontId="53" fillId="5" borderId="7" xfId="0" applyFont="1" applyFill="1" applyBorder="1" applyAlignment="1">
      <alignment horizontal="center" vertical="center" wrapText="1"/>
    </xf>
    <xf numFmtId="0" fontId="36" fillId="5" borderId="6" xfId="0" applyFont="1" applyFill="1" applyBorder="1" applyAlignment="1">
      <alignment horizontal="center" vertical="center" wrapText="1"/>
    </xf>
    <xf numFmtId="0" fontId="13" fillId="0" borderId="75" xfId="0" applyFont="1" applyBorder="1" applyAlignment="1">
      <alignment horizontal="left" vertical="center" wrapText="1"/>
    </xf>
    <xf numFmtId="0" fontId="13" fillId="0" borderId="76" xfId="0" applyFont="1" applyBorder="1" applyAlignment="1">
      <alignment horizontal="left" vertical="center" wrapText="1"/>
    </xf>
    <xf numFmtId="0" fontId="13" fillId="0" borderId="77" xfId="0" applyFont="1" applyBorder="1" applyAlignment="1">
      <alignment horizontal="left" vertical="center" wrapText="1"/>
    </xf>
    <xf numFmtId="0" fontId="19" fillId="0" borderId="5" xfId="0" applyFont="1" applyBorder="1" applyAlignment="1">
      <alignment horizontal="left" vertical="center" wrapText="1"/>
    </xf>
    <xf numFmtId="0" fontId="19" fillId="0" borderId="6" xfId="0" applyFont="1" applyBorder="1" applyAlignment="1">
      <alignment horizontal="left" vertical="center" wrapText="1"/>
    </xf>
    <xf numFmtId="0" fontId="19" fillId="0" borderId="7" xfId="0" applyFont="1" applyBorder="1" applyAlignment="1">
      <alignment horizontal="left" vertical="center" wrapText="1"/>
    </xf>
    <xf numFmtId="0" fontId="20" fillId="15" borderId="68" xfId="0" applyFont="1" applyFill="1" applyBorder="1" applyAlignment="1">
      <alignment horizontal="center" vertical="center" wrapText="1"/>
    </xf>
    <xf numFmtId="0" fontId="20" fillId="15" borderId="72" xfId="0" applyFont="1" applyFill="1" applyBorder="1" applyAlignment="1">
      <alignment horizontal="center" vertical="center" wrapText="1"/>
    </xf>
    <xf numFmtId="0" fontId="36" fillId="5" borderId="8" xfId="0" applyFont="1" applyFill="1" applyBorder="1" applyAlignment="1">
      <alignment horizontal="center" vertical="center" wrapText="1"/>
    </xf>
    <xf numFmtId="0" fontId="36" fillId="5" borderId="46" xfId="0" applyFont="1" applyFill="1" applyBorder="1" applyAlignment="1">
      <alignment horizontal="center" vertical="center" wrapText="1"/>
    </xf>
    <xf numFmtId="0" fontId="36" fillId="5" borderId="47" xfId="0" applyFont="1" applyFill="1" applyBorder="1" applyAlignment="1">
      <alignment horizontal="center" vertical="center" wrapText="1"/>
    </xf>
    <xf numFmtId="0" fontId="35" fillId="8" borderId="86" xfId="0" applyFont="1" applyFill="1" applyBorder="1" applyAlignment="1">
      <alignment horizontal="center" vertical="center" wrapText="1"/>
    </xf>
    <xf numFmtId="0" fontId="35" fillId="8" borderId="26" xfId="0" applyFont="1" applyFill="1" applyBorder="1" applyAlignment="1">
      <alignment horizontal="center" vertical="center" wrapText="1"/>
    </xf>
    <xf numFmtId="0" fontId="54" fillId="8" borderId="87" xfId="0" applyFont="1" applyFill="1" applyBorder="1" applyAlignment="1">
      <alignment horizontal="center" vertical="center" wrapText="1"/>
    </xf>
    <xf numFmtId="0" fontId="54" fillId="8" borderId="28" xfId="0" applyFont="1" applyFill="1" applyBorder="1" applyAlignment="1">
      <alignment horizontal="center" vertical="center" wrapText="1"/>
    </xf>
    <xf numFmtId="0" fontId="54" fillId="8" borderId="9" xfId="0" applyFont="1" applyFill="1" applyBorder="1" applyAlignment="1">
      <alignment horizontal="center" vertical="center" wrapText="1"/>
    </xf>
    <xf numFmtId="0" fontId="54" fillId="8" borderId="29" xfId="0" applyFont="1" applyFill="1" applyBorder="1" applyAlignment="1">
      <alignment horizontal="center" vertical="center" wrapText="1"/>
    </xf>
    <xf numFmtId="0" fontId="54" fillId="8" borderId="12" xfId="0" applyFont="1" applyFill="1" applyBorder="1" applyAlignment="1">
      <alignment horizontal="center" vertical="center" wrapText="1"/>
    </xf>
    <xf numFmtId="0" fontId="54" fillId="8" borderId="34" xfId="0" applyFont="1" applyFill="1" applyBorder="1" applyAlignment="1">
      <alignment horizontal="center" vertical="center" wrapText="1"/>
    </xf>
    <xf numFmtId="165" fontId="48" fillId="3" borderId="35" xfId="1" applyNumberFormat="1" applyFont="1" applyFill="1" applyBorder="1" applyAlignment="1">
      <alignment horizontal="center" vertical="center"/>
    </xf>
    <xf numFmtId="165" fontId="48" fillId="3" borderId="23" xfId="1" applyNumberFormat="1" applyFont="1" applyFill="1" applyBorder="1" applyAlignment="1">
      <alignment horizontal="center" vertical="center"/>
    </xf>
    <xf numFmtId="0" fontId="47" fillId="0" borderId="32" xfId="0" applyFont="1" applyBorder="1" applyAlignment="1">
      <alignment horizontal="center" vertical="center" wrapText="1"/>
    </xf>
    <xf numFmtId="0" fontId="47" fillId="0" borderId="36" xfId="0" applyFont="1" applyBorder="1" applyAlignment="1">
      <alignment horizontal="center" vertical="center" wrapText="1"/>
    </xf>
    <xf numFmtId="165" fontId="48" fillId="3" borderId="32" xfId="1" applyNumberFormat="1" applyFont="1" applyFill="1" applyBorder="1" applyAlignment="1">
      <alignment vertical="center" wrapText="1"/>
    </xf>
    <xf numFmtId="165" fontId="48" fillId="3" borderId="36" xfId="1" applyNumberFormat="1" applyFont="1" applyFill="1" applyBorder="1" applyAlignment="1">
      <alignment vertical="center" wrapText="1"/>
    </xf>
    <xf numFmtId="3" fontId="48" fillId="10" borderId="36" xfId="0" applyNumberFormat="1" applyFont="1" applyFill="1" applyBorder="1" applyAlignment="1">
      <alignment horizontal="center" vertical="center"/>
    </xf>
    <xf numFmtId="0" fontId="48" fillId="3" borderId="33" xfId="0" applyFont="1" applyFill="1" applyBorder="1" applyAlignment="1">
      <alignment horizontal="center" vertical="center"/>
    </xf>
    <xf numFmtId="0" fontId="48" fillId="10" borderId="22" xfId="0" applyFont="1" applyFill="1" applyBorder="1" applyAlignment="1">
      <alignment horizontal="center" vertical="center"/>
    </xf>
    <xf numFmtId="0" fontId="58" fillId="0" borderId="2" xfId="0" applyFont="1" applyBorder="1" applyAlignment="1">
      <alignment horizontal="center" vertical="center"/>
    </xf>
    <xf numFmtId="0" fontId="58" fillId="0" borderId="3" xfId="0" applyFont="1" applyBorder="1" applyAlignment="1">
      <alignment horizontal="center" vertical="center"/>
    </xf>
    <xf numFmtId="0" fontId="58" fillId="0" borderId="4" xfId="0" applyFont="1" applyBorder="1" applyAlignment="1">
      <alignment horizontal="center" vertical="center"/>
    </xf>
    <xf numFmtId="0" fontId="62" fillId="5" borderId="9" xfId="0" applyFont="1" applyFill="1" applyBorder="1" applyAlignment="1">
      <alignment horizontal="center" vertical="center"/>
    </xf>
    <xf numFmtId="0" fontId="62" fillId="5" borderId="10" xfId="0" applyFont="1" applyFill="1" applyBorder="1" applyAlignment="1">
      <alignment horizontal="center" vertical="center"/>
    </xf>
    <xf numFmtId="0" fontId="62" fillId="5" borderId="11" xfId="0" applyFont="1" applyFill="1" applyBorder="1" applyAlignment="1">
      <alignment horizontal="center" vertical="center"/>
    </xf>
    <xf numFmtId="0" fontId="62" fillId="5" borderId="12" xfId="0" applyFont="1" applyFill="1" applyBorder="1" applyAlignment="1">
      <alignment horizontal="center" vertical="center"/>
    </xf>
    <xf numFmtId="0" fontId="62" fillId="5" borderId="5" xfId="0" applyFont="1" applyFill="1" applyBorder="1" applyAlignment="1">
      <alignment horizontal="center" vertical="center" wrapText="1"/>
    </xf>
    <xf numFmtId="0" fontId="62" fillId="5" borderId="7" xfId="0" applyFont="1" applyFill="1" applyBorder="1" applyAlignment="1">
      <alignment horizontal="center" vertical="center" wrapText="1"/>
    </xf>
    <xf numFmtId="0" fontId="63" fillId="7" borderId="9" xfId="0" applyFont="1" applyFill="1" applyBorder="1" applyAlignment="1">
      <alignment horizontal="center" vertical="center" textRotation="90" wrapText="1"/>
    </xf>
    <xf numFmtId="0" fontId="63" fillId="7" borderId="31" xfId="0" applyFont="1" applyFill="1" applyBorder="1" applyAlignment="1">
      <alignment horizontal="center" vertical="center" textRotation="90" wrapText="1"/>
    </xf>
    <xf numFmtId="0" fontId="63" fillId="7" borderId="10" xfId="0" applyFont="1" applyFill="1" applyBorder="1" applyAlignment="1">
      <alignment horizontal="center" vertical="center" wrapText="1"/>
    </xf>
    <xf numFmtId="0" fontId="63" fillId="7" borderId="32" xfId="0" applyFont="1" applyFill="1" applyBorder="1" applyAlignment="1">
      <alignment horizontal="center" vertical="center" wrapText="1"/>
    </xf>
    <xf numFmtId="0" fontId="63" fillId="8" borderId="12" xfId="0" applyFont="1" applyFill="1" applyBorder="1" applyAlignment="1">
      <alignment horizontal="center" vertical="center" wrapText="1"/>
    </xf>
    <xf numFmtId="0" fontId="63" fillId="8" borderId="33" xfId="0" applyFont="1" applyFill="1" applyBorder="1" applyAlignment="1">
      <alignment horizontal="center" vertical="center" wrapText="1"/>
    </xf>
    <xf numFmtId="0" fontId="62" fillId="5" borderId="8" xfId="0" applyFont="1" applyFill="1" applyBorder="1" applyAlignment="1">
      <alignment horizontal="center" vertical="center" wrapText="1"/>
    </xf>
    <xf numFmtId="0" fontId="62" fillId="5" borderId="46" xfId="0" applyFont="1" applyFill="1" applyBorder="1" applyAlignment="1">
      <alignment horizontal="center" vertical="center" wrapText="1"/>
    </xf>
    <xf numFmtId="0" fontId="62" fillId="5" borderId="47" xfId="0" applyFont="1" applyFill="1" applyBorder="1" applyAlignment="1">
      <alignment horizontal="center" vertical="center" wrapText="1"/>
    </xf>
    <xf numFmtId="0" fontId="63" fillId="6" borderId="13" xfId="0" applyFont="1" applyFill="1" applyBorder="1" applyAlignment="1">
      <alignment horizontal="center" vertical="center" wrapText="1"/>
    </xf>
    <xf numFmtId="0" fontId="63" fillId="6" borderId="14" xfId="0" applyFont="1" applyFill="1" applyBorder="1" applyAlignment="1">
      <alignment horizontal="center" vertical="center" wrapText="1"/>
    </xf>
    <xf numFmtId="0" fontId="62" fillId="5" borderId="5" xfId="0" applyFont="1" applyFill="1" applyBorder="1" applyAlignment="1">
      <alignment horizontal="center" vertical="center"/>
    </xf>
    <xf numFmtId="0" fontId="62" fillId="5" borderId="6" xfId="0" applyFont="1" applyFill="1" applyBorder="1" applyAlignment="1">
      <alignment horizontal="center" vertical="center"/>
    </xf>
    <xf numFmtId="0" fontId="62" fillId="5" borderId="7" xfId="0" applyFont="1" applyFill="1" applyBorder="1" applyAlignment="1">
      <alignment horizontal="center" vertical="center"/>
    </xf>
    <xf numFmtId="0" fontId="64" fillId="8" borderId="17" xfId="0" applyFont="1" applyFill="1" applyBorder="1" applyAlignment="1">
      <alignment horizontal="center" vertical="center" wrapText="1"/>
    </xf>
    <xf numFmtId="0" fontId="64" fillId="8" borderId="15" xfId="0" applyFont="1" applyFill="1" applyBorder="1" applyAlignment="1">
      <alignment horizontal="center" vertical="center" wrapText="1"/>
    </xf>
    <xf numFmtId="0" fontId="64" fillId="8" borderId="93" xfId="0" applyFont="1" applyFill="1" applyBorder="1" applyAlignment="1">
      <alignment horizontal="center" vertical="center" wrapText="1"/>
    </xf>
    <xf numFmtId="0" fontId="64" fillId="8" borderId="101" xfId="0" applyFont="1" applyFill="1" applyBorder="1" applyAlignment="1">
      <alignment horizontal="center" vertical="center" wrapText="1"/>
    </xf>
    <xf numFmtId="0" fontId="64" fillId="8" borderId="12" xfId="0" applyFont="1" applyFill="1" applyBorder="1" applyAlignment="1">
      <alignment horizontal="center" vertical="center" wrapText="1"/>
    </xf>
    <xf numFmtId="0" fontId="64" fillId="8" borderId="33" xfId="0" applyFont="1" applyFill="1" applyBorder="1" applyAlignment="1">
      <alignment horizontal="center" vertical="center" wrapText="1"/>
    </xf>
    <xf numFmtId="0" fontId="48" fillId="3" borderId="10" xfId="0" applyFont="1" applyFill="1" applyBorder="1" applyAlignment="1">
      <alignment horizontal="center" vertical="center"/>
    </xf>
    <xf numFmtId="0" fontId="48" fillId="3" borderId="12" xfId="0" applyFont="1" applyFill="1" applyBorder="1" applyAlignment="1">
      <alignment horizontal="center" vertical="center"/>
    </xf>
    <xf numFmtId="0" fontId="47" fillId="0" borderId="9" xfId="0" applyFont="1" applyBorder="1" applyAlignment="1">
      <alignment horizontal="center" vertical="center" wrapText="1"/>
    </xf>
    <xf numFmtId="0" fontId="47" fillId="0" borderId="19" xfId="0" applyFont="1" applyBorder="1" applyAlignment="1">
      <alignment horizontal="center" vertical="center" wrapText="1"/>
    </xf>
    <xf numFmtId="0" fontId="48" fillId="10" borderId="10" xfId="0" applyFont="1" applyFill="1" applyBorder="1" applyAlignment="1">
      <alignment horizontal="left" vertical="center" wrapText="1"/>
    </xf>
    <xf numFmtId="3" fontId="48" fillId="3" borderId="10" xfId="0" applyNumberFormat="1" applyFont="1" applyFill="1" applyBorder="1" applyAlignment="1">
      <alignment horizontal="center" vertical="center"/>
    </xf>
    <xf numFmtId="3" fontId="48" fillId="10" borderId="10" xfId="0" quotePrefix="1" applyNumberFormat="1" applyFont="1" applyFill="1" applyBorder="1" applyAlignment="1">
      <alignment horizontal="center" vertical="center"/>
    </xf>
    <xf numFmtId="3" fontId="48" fillId="10" borderId="1" xfId="0" applyNumberFormat="1" applyFont="1" applyFill="1" applyBorder="1" applyAlignment="1">
      <alignment horizontal="center" vertical="center"/>
    </xf>
    <xf numFmtId="3" fontId="48" fillId="3" borderId="32" xfId="0" applyNumberFormat="1" applyFont="1" applyFill="1" applyBorder="1" applyAlignment="1">
      <alignment horizontal="left" vertical="top" wrapText="1"/>
    </xf>
    <xf numFmtId="3" fontId="48" fillId="3" borderId="24" xfId="0" applyNumberFormat="1" applyFont="1" applyFill="1" applyBorder="1" applyAlignment="1">
      <alignment horizontal="left" vertical="top" wrapText="1"/>
    </xf>
    <xf numFmtId="0" fontId="48" fillId="10" borderId="10" xfId="0" applyFont="1" applyFill="1" applyBorder="1" applyAlignment="1">
      <alignment horizontal="left" vertical="top" wrapText="1"/>
    </xf>
    <xf numFmtId="0" fontId="48" fillId="10" borderId="1" xfId="0" applyFont="1" applyFill="1" applyBorder="1" applyAlignment="1">
      <alignment horizontal="left" vertical="top" wrapText="1"/>
    </xf>
    <xf numFmtId="0" fontId="20" fillId="0" borderId="64" xfId="0" applyFont="1" applyBorder="1" applyAlignment="1">
      <alignment horizontal="center" vertical="center" wrapText="1"/>
    </xf>
    <xf numFmtId="0" fontId="20" fillId="0" borderId="65" xfId="0" applyFont="1" applyBorder="1" applyAlignment="1">
      <alignment horizontal="center" vertical="center" wrapText="1"/>
    </xf>
    <xf numFmtId="0" fontId="20" fillId="0" borderId="66" xfId="0" applyFont="1" applyBorder="1" applyAlignment="1">
      <alignment horizontal="center" vertical="center" wrapText="1"/>
    </xf>
    <xf numFmtId="0" fontId="20" fillId="0" borderId="69" xfId="0" applyFont="1" applyBorder="1" applyAlignment="1">
      <alignment horizontal="center" vertical="center" wrapText="1"/>
    </xf>
    <xf numFmtId="0" fontId="20" fillId="0" borderId="70" xfId="0" applyFont="1" applyBorder="1" applyAlignment="1">
      <alignment horizontal="center" vertical="center" wrapText="1"/>
    </xf>
    <xf numFmtId="0" fontId="20" fillId="0" borderId="71" xfId="0" applyFont="1" applyBorder="1" applyAlignment="1">
      <alignment horizontal="center" vertical="center" wrapText="1"/>
    </xf>
    <xf numFmtId="0" fontId="20" fillId="0" borderId="75" xfId="0" applyFont="1" applyBorder="1" applyAlignment="1">
      <alignment horizontal="center" vertical="center" wrapText="1"/>
    </xf>
    <xf numFmtId="0" fontId="20" fillId="0" borderId="76" xfId="0" applyFont="1" applyBorder="1" applyAlignment="1">
      <alignment horizontal="center" vertical="center" wrapText="1"/>
    </xf>
    <xf numFmtId="0" fontId="20" fillId="0" borderId="77" xfId="0" applyFont="1" applyBorder="1" applyAlignment="1">
      <alignment horizontal="center" vertical="center" wrapText="1"/>
    </xf>
    <xf numFmtId="0" fontId="20" fillId="0" borderId="59" xfId="0" applyFont="1" applyBorder="1" applyAlignment="1">
      <alignment horizontal="center" vertical="center" wrapText="1"/>
    </xf>
    <xf numFmtId="0" fontId="20" fillId="0" borderId="60" xfId="0" applyFont="1" applyBorder="1" applyAlignment="1">
      <alignment horizontal="center" vertical="center" wrapText="1"/>
    </xf>
    <xf numFmtId="0" fontId="20" fillId="0" borderId="61" xfId="0" applyFont="1" applyBorder="1" applyAlignment="1">
      <alignment horizontal="center" vertical="center" wrapText="1"/>
    </xf>
    <xf numFmtId="0" fontId="20" fillId="0" borderId="54" xfId="0" applyFont="1" applyBorder="1" applyAlignment="1">
      <alignment horizontal="center" vertical="center" wrapText="1"/>
    </xf>
    <xf numFmtId="0" fontId="20" fillId="0" borderId="55" xfId="0" applyFont="1" applyBorder="1" applyAlignment="1">
      <alignment horizontal="center" vertical="center" wrapText="1"/>
    </xf>
    <xf numFmtId="0" fontId="20" fillId="0" borderId="56" xfId="0" applyFont="1" applyBorder="1" applyAlignment="1">
      <alignment horizontal="center" vertical="center" wrapText="1"/>
    </xf>
    <xf numFmtId="0" fontId="20" fillId="13" borderId="8" xfId="0" applyFont="1" applyFill="1" applyBorder="1" applyAlignment="1">
      <alignment horizontal="center" vertical="center" wrapText="1"/>
    </xf>
    <xf numFmtId="0" fontId="20" fillId="13" borderId="46" xfId="0" applyFont="1" applyFill="1" applyBorder="1" applyAlignment="1">
      <alignment horizontal="center" vertical="center" wrapText="1"/>
    </xf>
    <xf numFmtId="0" fontId="20" fillId="13" borderId="47" xfId="0" applyFont="1" applyFill="1" applyBorder="1" applyAlignment="1">
      <alignment horizontal="center" vertical="center" wrapText="1"/>
    </xf>
    <xf numFmtId="0" fontId="19" fillId="0" borderId="96" xfId="0" applyFont="1" applyBorder="1" applyAlignment="1">
      <alignment horizontal="center" vertical="center" wrapText="1"/>
    </xf>
    <xf numFmtId="0" fontId="19" fillId="0" borderId="97" xfId="0" applyFont="1" applyBorder="1" applyAlignment="1">
      <alignment horizontal="center" vertical="center" wrapText="1"/>
    </xf>
    <xf numFmtId="0" fontId="19" fillId="0" borderId="98" xfId="0" applyFont="1" applyBorder="1" applyAlignment="1">
      <alignment horizontal="center" vertical="center" wrapText="1"/>
    </xf>
    <xf numFmtId="0" fontId="19" fillId="0" borderId="99" xfId="0" applyFont="1" applyBorder="1" applyAlignment="1">
      <alignment horizontal="center" vertical="center" wrapText="1"/>
    </xf>
    <xf numFmtId="0" fontId="77" fillId="0" borderId="2" xfId="0" applyFont="1" applyBorder="1" applyAlignment="1">
      <alignment horizontal="center"/>
    </xf>
    <xf numFmtId="0" fontId="77" fillId="0" borderId="3" xfId="0" applyFont="1" applyBorder="1" applyAlignment="1">
      <alignment horizontal="center"/>
    </xf>
    <xf numFmtId="0" fontId="77" fillId="0" borderId="4" xfId="0" applyFont="1" applyBorder="1" applyAlignment="1">
      <alignment horizontal="center"/>
    </xf>
    <xf numFmtId="0" fontId="77" fillId="0" borderId="2" xfId="0" applyFont="1" applyBorder="1" applyAlignment="1">
      <alignment horizontal="center" vertical="center"/>
    </xf>
    <xf numFmtId="0" fontId="77" fillId="0" borderId="3" xfId="0" applyFont="1" applyBorder="1" applyAlignment="1">
      <alignment horizontal="center" vertical="center"/>
    </xf>
    <xf numFmtId="0" fontId="77" fillId="0" borderId="4" xfId="0" applyFont="1" applyBorder="1" applyAlignment="1">
      <alignment horizontal="center" vertical="center"/>
    </xf>
    <xf numFmtId="0" fontId="59" fillId="5" borderId="8" xfId="0" applyFont="1" applyFill="1" applyBorder="1" applyAlignment="1">
      <alignment horizontal="center" vertical="center" wrapText="1"/>
    </xf>
    <xf numFmtId="0" fontId="59" fillId="5" borderId="47" xfId="0" applyFont="1" applyFill="1" applyBorder="1" applyAlignment="1">
      <alignment horizontal="center" vertical="center" wrapText="1"/>
    </xf>
    <xf numFmtId="0" fontId="49" fillId="7" borderId="9" xfId="0" applyFont="1" applyFill="1" applyBorder="1" applyAlignment="1">
      <alignment horizontal="center" vertical="center" textRotation="90" wrapText="1"/>
    </xf>
    <xf numFmtId="0" fontId="49" fillId="7" borderId="31" xfId="0" applyFont="1" applyFill="1" applyBorder="1" applyAlignment="1">
      <alignment horizontal="center" vertical="center" textRotation="90" wrapText="1"/>
    </xf>
    <xf numFmtId="0" fontId="49" fillId="7" borderId="10" xfId="0" applyFont="1" applyFill="1" applyBorder="1" applyAlignment="1">
      <alignment horizontal="center" vertical="center" wrapText="1"/>
    </xf>
    <xf numFmtId="0" fontId="49" fillId="7" borderId="32" xfId="0" applyFont="1" applyFill="1" applyBorder="1" applyAlignment="1">
      <alignment horizontal="center" vertical="center" wrapText="1"/>
    </xf>
    <xf numFmtId="0" fontId="60" fillId="8" borderId="8" xfId="0" applyFont="1" applyFill="1" applyBorder="1" applyAlignment="1">
      <alignment horizontal="center" vertical="center" wrapText="1"/>
    </xf>
    <xf numFmtId="0" fontId="60" fillId="8" borderId="27" xfId="0" applyFont="1" applyFill="1" applyBorder="1" applyAlignment="1">
      <alignment horizontal="center" vertical="center" wrapText="1"/>
    </xf>
    <xf numFmtId="0" fontId="60" fillId="8" borderId="36" xfId="0" applyFont="1" applyFill="1" applyBorder="1" applyAlignment="1">
      <alignment horizontal="center" vertical="center" wrapText="1"/>
    </xf>
    <xf numFmtId="0" fontId="60" fillId="8" borderId="32" xfId="0" applyFont="1" applyFill="1" applyBorder="1" applyAlignment="1">
      <alignment horizontal="center" vertical="center" wrapText="1"/>
    </xf>
    <xf numFmtId="0" fontId="60" fillId="8" borderId="9" xfId="0" applyFont="1" applyFill="1" applyBorder="1" applyAlignment="1">
      <alignment horizontal="center" vertical="center" wrapText="1"/>
    </xf>
    <xf numFmtId="0" fontId="60" fillId="8" borderId="29" xfId="0" applyFont="1" applyFill="1" applyBorder="1" applyAlignment="1">
      <alignment horizontal="center" vertical="center" wrapText="1"/>
    </xf>
    <xf numFmtId="0" fontId="60" fillId="8" borderId="12" xfId="0" applyFont="1" applyFill="1" applyBorder="1" applyAlignment="1">
      <alignment horizontal="center" vertical="center" wrapText="1"/>
    </xf>
    <xf numFmtId="0" fontId="60" fillId="8" borderId="34" xfId="0" applyFont="1" applyFill="1" applyBorder="1" applyAlignment="1">
      <alignment horizontal="center" vertical="center" wrapText="1"/>
    </xf>
    <xf numFmtId="0" fontId="59" fillId="5" borderId="46" xfId="0" applyFont="1" applyFill="1" applyBorder="1" applyAlignment="1">
      <alignment horizontal="center" vertical="center" wrapText="1"/>
    </xf>
    <xf numFmtId="0" fontId="49" fillId="6" borderId="13" xfId="0" applyFont="1" applyFill="1" applyBorder="1" applyAlignment="1">
      <alignment horizontal="center" vertical="center" wrapText="1"/>
    </xf>
    <xf numFmtId="0" fontId="49" fillId="6" borderId="14" xfId="0" applyFont="1" applyFill="1" applyBorder="1" applyAlignment="1">
      <alignment horizontal="center" vertical="center" wrapText="1"/>
    </xf>
    <xf numFmtId="0" fontId="49" fillId="6" borderId="23" xfId="0" applyFont="1" applyFill="1" applyBorder="1" applyAlignment="1">
      <alignment horizontal="center" vertical="center" wrapText="1"/>
    </xf>
    <xf numFmtId="0" fontId="59" fillId="5" borderId="9" xfId="0" applyFont="1" applyFill="1" applyBorder="1" applyAlignment="1">
      <alignment horizontal="center" vertical="center" wrapText="1"/>
    </xf>
    <xf numFmtId="0" fontId="59" fillId="5" borderId="10" xfId="0" applyFont="1" applyFill="1" applyBorder="1" applyAlignment="1">
      <alignment horizontal="center" vertical="center" wrapText="1"/>
    </xf>
    <xf numFmtId="0" fontId="59" fillId="5" borderId="12" xfId="0" applyFont="1" applyFill="1" applyBorder="1" applyAlignment="1">
      <alignment horizontal="center" vertical="center" wrapText="1"/>
    </xf>
    <xf numFmtId="0" fontId="59" fillId="5" borderId="5" xfId="0" applyFont="1" applyFill="1" applyBorder="1" applyAlignment="1">
      <alignment horizontal="center" vertical="center" wrapText="1"/>
    </xf>
    <xf numFmtId="0" fontId="59" fillId="5" borderId="6" xfId="0" applyFont="1" applyFill="1" applyBorder="1" applyAlignment="1">
      <alignment horizontal="center" vertical="center" wrapText="1"/>
    </xf>
    <xf numFmtId="0" fontId="59" fillId="5" borderId="44" xfId="0" applyFont="1" applyFill="1" applyBorder="1" applyAlignment="1">
      <alignment horizontal="center" vertical="center" wrapText="1"/>
    </xf>
    <xf numFmtId="0" fontId="59" fillId="5" borderId="41" xfId="0" applyFont="1" applyFill="1" applyBorder="1" applyAlignment="1">
      <alignment horizontal="center" vertical="center" wrapText="1"/>
    </xf>
    <xf numFmtId="0" fontId="59" fillId="5" borderId="42" xfId="0" applyFont="1" applyFill="1" applyBorder="1" applyAlignment="1">
      <alignment horizontal="center" vertical="center" wrapText="1"/>
    </xf>
    <xf numFmtId="0" fontId="48" fillId="10" borderId="89" xfId="0" applyFont="1" applyFill="1" applyBorder="1" applyAlignment="1">
      <alignment horizontal="left" vertical="top" wrapText="1"/>
    </xf>
    <xf numFmtId="0" fontId="48" fillId="10" borderId="36" xfId="0" applyFont="1" applyFill="1" applyBorder="1" applyAlignment="1">
      <alignment horizontal="left" vertical="top" wrapText="1"/>
    </xf>
    <xf numFmtId="0" fontId="38" fillId="0" borderId="0" xfId="0" applyFont="1" applyAlignment="1">
      <alignment vertical="center" wrapText="1"/>
    </xf>
    <xf numFmtId="0" fontId="37" fillId="0" borderId="0" xfId="0" applyFont="1" applyAlignment="1">
      <alignment vertical="center" wrapText="1"/>
    </xf>
    <xf numFmtId="0" fontId="50" fillId="0" borderId="1" xfId="0" applyFont="1" applyBorder="1" applyAlignment="1">
      <alignment horizontal="center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5"/>
  <sheetViews>
    <sheetView topLeftCell="A7" workbookViewId="0">
      <selection activeCell="K8" sqref="K8"/>
    </sheetView>
  </sheetViews>
  <sheetFormatPr baseColWidth="10" defaultRowHeight="14.4" x14ac:dyDescent="0.3"/>
  <cols>
    <col min="1" max="1" width="3.109375" customWidth="1"/>
    <col min="2" max="2" width="25.88671875" customWidth="1"/>
    <col min="3" max="3" width="17" customWidth="1"/>
    <col min="4" max="4" width="6.88671875" customWidth="1"/>
    <col min="5" max="5" width="6.5546875" customWidth="1"/>
    <col min="6" max="6" width="5.44140625" customWidth="1"/>
    <col min="7" max="7" width="6.5546875" customWidth="1"/>
    <col min="8" max="8" width="8.5546875" customWidth="1"/>
    <col min="9" max="13" width="11.33203125" customWidth="1"/>
    <col min="14" max="14" width="9.6640625" customWidth="1"/>
    <col min="15" max="15" width="10" customWidth="1"/>
    <col min="16" max="16" width="8.88671875" customWidth="1"/>
    <col min="17" max="17" width="9.5546875" customWidth="1"/>
    <col min="18" max="18" width="10.109375" customWidth="1"/>
    <col min="19" max="24" width="10.88671875" customWidth="1"/>
  </cols>
  <sheetData>
    <row r="1" spans="1:24" ht="23.4" x14ac:dyDescent="0.45">
      <c r="A1" s="1"/>
      <c r="B1" s="20" t="s">
        <v>0</v>
      </c>
      <c r="C1" s="4"/>
      <c r="D1" s="4"/>
      <c r="E1" s="4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8" x14ac:dyDescent="0.35">
      <c r="B2" s="3"/>
      <c r="C2" s="4"/>
      <c r="D2" s="4"/>
      <c r="E2" s="4"/>
      <c r="F2" s="4"/>
      <c r="G2" s="4"/>
      <c r="J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17.399999999999999" x14ac:dyDescent="0.35">
      <c r="B3" s="21" t="s">
        <v>1</v>
      </c>
      <c r="C3" s="322" t="s">
        <v>2</v>
      </c>
      <c r="D3" s="323"/>
      <c r="E3" s="323"/>
      <c r="F3" s="323"/>
      <c r="G3" s="323"/>
      <c r="H3" s="323"/>
      <c r="I3" s="324"/>
      <c r="J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17.399999999999999" x14ac:dyDescent="0.35">
      <c r="B4" s="21" t="s">
        <v>3</v>
      </c>
      <c r="C4" s="322">
        <v>2018</v>
      </c>
      <c r="D4" s="323"/>
      <c r="E4" s="323"/>
      <c r="F4" s="323"/>
      <c r="G4" s="323"/>
      <c r="H4" s="323"/>
      <c r="I4" s="324"/>
      <c r="J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17.399999999999999" x14ac:dyDescent="0.35">
      <c r="B5" s="21" t="s">
        <v>4</v>
      </c>
      <c r="C5" s="322" t="s">
        <v>5</v>
      </c>
      <c r="D5" s="323"/>
      <c r="E5" s="323"/>
      <c r="F5" s="323"/>
      <c r="G5" s="323"/>
      <c r="H5" s="323"/>
      <c r="I5" s="324"/>
      <c r="J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4.799999999999997" x14ac:dyDescent="0.35">
      <c r="B6" s="21" t="s">
        <v>6</v>
      </c>
      <c r="C6" s="322" t="s">
        <v>70</v>
      </c>
      <c r="D6" s="323"/>
      <c r="E6" s="323"/>
      <c r="F6" s="323"/>
      <c r="G6" s="323"/>
      <c r="H6" s="323"/>
      <c r="I6" s="324"/>
      <c r="J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17.399999999999999" x14ac:dyDescent="0.35">
      <c r="B7" s="21" t="s">
        <v>7</v>
      </c>
      <c r="C7" s="322" t="s">
        <v>8</v>
      </c>
      <c r="D7" s="323"/>
      <c r="E7" s="323"/>
      <c r="F7" s="323"/>
      <c r="G7" s="323"/>
      <c r="H7" s="323"/>
      <c r="I7" s="324"/>
      <c r="J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16.2" x14ac:dyDescent="0.3">
      <c r="A8" s="6"/>
      <c r="B8" s="7"/>
      <c r="C8" s="7"/>
      <c r="D8" s="7"/>
      <c r="E8" s="7"/>
      <c r="F8" s="7"/>
      <c r="G8" s="7"/>
      <c r="H8" s="7"/>
      <c r="I8" s="7"/>
      <c r="J8" s="8"/>
      <c r="K8" s="6"/>
      <c r="L8" s="6"/>
      <c r="M8" s="6"/>
      <c r="N8" s="8"/>
      <c r="O8" s="8"/>
      <c r="P8" s="8"/>
      <c r="Q8" s="8"/>
      <c r="R8" s="8"/>
      <c r="S8" s="8"/>
      <c r="T8" s="8"/>
      <c r="U8" s="8"/>
      <c r="V8" s="8"/>
      <c r="W8" s="8"/>
      <c r="X8" s="8"/>
    </row>
    <row r="9" spans="1:24" ht="23.4" x14ac:dyDescent="0.45">
      <c r="A9" s="9"/>
      <c r="B9" s="10" t="s">
        <v>71</v>
      </c>
      <c r="C9" s="10"/>
      <c r="D9" s="10"/>
      <c r="E9" s="10"/>
      <c r="F9" s="10"/>
      <c r="G9" s="10"/>
      <c r="H9" s="9"/>
      <c r="I9" s="22"/>
      <c r="J9" s="9"/>
      <c r="K9" s="9"/>
      <c r="L9" s="9"/>
      <c r="M9" s="9"/>
      <c r="N9" s="9"/>
      <c r="O9" s="9"/>
      <c r="P9" s="19"/>
      <c r="Q9" s="22"/>
      <c r="R9" s="9"/>
      <c r="S9" s="9"/>
      <c r="T9" s="9"/>
      <c r="U9" s="9"/>
      <c r="V9" s="9"/>
      <c r="W9" s="9"/>
      <c r="X9" s="9"/>
    </row>
    <row r="10" spans="1:24" x14ac:dyDescent="0.3">
      <c r="M10" s="5"/>
    </row>
    <row r="11" spans="1:24" ht="15" thickBot="1" x14ac:dyDescent="0.35">
      <c r="B11" s="12"/>
    </row>
    <row r="12" spans="1:24" ht="15" thickBot="1" x14ac:dyDescent="0.35">
      <c r="A12" s="337" t="s">
        <v>9</v>
      </c>
      <c r="B12" s="338"/>
      <c r="C12" s="338"/>
      <c r="D12" s="338"/>
      <c r="E12" s="338"/>
      <c r="F12" s="338"/>
      <c r="G12" s="339"/>
      <c r="H12" s="340" t="s">
        <v>10</v>
      </c>
      <c r="I12" s="342" t="s">
        <v>72</v>
      </c>
      <c r="J12" s="343"/>
      <c r="K12" s="343"/>
      <c r="L12" s="344"/>
      <c r="M12" s="325" t="s">
        <v>12</v>
      </c>
      <c r="N12" s="326"/>
      <c r="O12" s="327"/>
      <c r="P12" s="325" t="s">
        <v>13</v>
      </c>
      <c r="Q12" s="326"/>
      <c r="R12" s="326"/>
      <c r="S12" s="326"/>
      <c r="T12" s="326"/>
      <c r="U12" s="326"/>
      <c r="V12" s="328"/>
      <c r="W12" s="329" t="s">
        <v>14</v>
      </c>
      <c r="X12" s="330"/>
    </row>
    <row r="13" spans="1:24" ht="52.8" x14ac:dyDescent="0.3">
      <c r="A13" s="331" t="s">
        <v>15</v>
      </c>
      <c r="B13" s="333" t="s">
        <v>16</v>
      </c>
      <c r="C13" s="333" t="s">
        <v>17</v>
      </c>
      <c r="D13" s="333" t="s">
        <v>18</v>
      </c>
      <c r="E13" s="333" t="s">
        <v>19</v>
      </c>
      <c r="F13" s="333" t="s">
        <v>73</v>
      </c>
      <c r="G13" s="335" t="s">
        <v>20</v>
      </c>
      <c r="H13" s="341"/>
      <c r="I13" s="345" t="s">
        <v>74</v>
      </c>
      <c r="J13" s="46" t="s">
        <v>75</v>
      </c>
      <c r="K13" s="46" t="s">
        <v>76</v>
      </c>
      <c r="L13" s="47" t="s">
        <v>23</v>
      </c>
      <c r="M13" s="35" t="s">
        <v>77</v>
      </c>
      <c r="N13" s="96" t="s">
        <v>78</v>
      </c>
      <c r="O13" s="34" t="s">
        <v>25</v>
      </c>
      <c r="P13" s="35" t="s">
        <v>26</v>
      </c>
      <c r="Q13" s="96" t="s">
        <v>79</v>
      </c>
      <c r="R13" s="347" t="s">
        <v>80</v>
      </c>
      <c r="S13" s="96" t="s">
        <v>81</v>
      </c>
      <c r="T13" s="96" t="s">
        <v>82</v>
      </c>
      <c r="U13" s="96" t="s">
        <v>83</v>
      </c>
      <c r="V13" s="36" t="s">
        <v>31</v>
      </c>
      <c r="W13" s="345" t="s">
        <v>32</v>
      </c>
      <c r="X13" s="349" t="s">
        <v>33</v>
      </c>
    </row>
    <row r="14" spans="1:24" x14ac:dyDescent="0.3">
      <c r="A14" s="332"/>
      <c r="B14" s="334"/>
      <c r="C14" s="334"/>
      <c r="D14" s="334"/>
      <c r="E14" s="334"/>
      <c r="F14" s="334"/>
      <c r="G14" s="336"/>
      <c r="H14" s="341"/>
      <c r="I14" s="346"/>
      <c r="J14" s="48" t="s">
        <v>84</v>
      </c>
      <c r="K14" s="49" t="s">
        <v>35</v>
      </c>
      <c r="L14" s="50" t="s">
        <v>85</v>
      </c>
      <c r="M14" s="37" t="s">
        <v>36</v>
      </c>
      <c r="N14" s="48" t="s">
        <v>84</v>
      </c>
      <c r="O14" s="51" t="s">
        <v>86</v>
      </c>
      <c r="P14" s="37" t="s">
        <v>87</v>
      </c>
      <c r="Q14" s="52" t="s">
        <v>84</v>
      </c>
      <c r="R14" s="348"/>
      <c r="S14" s="48" t="s">
        <v>87</v>
      </c>
      <c r="T14" s="38" t="s">
        <v>88</v>
      </c>
      <c r="U14" s="38" t="s">
        <v>35</v>
      </c>
      <c r="V14" s="39" t="s">
        <v>38</v>
      </c>
      <c r="W14" s="346"/>
      <c r="X14" s="350"/>
    </row>
    <row r="15" spans="1:24" ht="19.5" customHeight="1" thickBot="1" x14ac:dyDescent="0.35">
      <c r="A15" s="351">
        <v>1</v>
      </c>
      <c r="B15" s="353" t="s">
        <v>102</v>
      </c>
      <c r="C15" s="355">
        <v>900000000</v>
      </c>
      <c r="D15" s="357" t="s">
        <v>101</v>
      </c>
      <c r="E15" s="357" t="s">
        <v>39</v>
      </c>
      <c r="F15" s="360">
        <v>1</v>
      </c>
      <c r="G15" s="360" t="s">
        <v>50</v>
      </c>
      <c r="H15" s="53" t="s">
        <v>41</v>
      </c>
      <c r="I15" s="81">
        <v>43122</v>
      </c>
      <c r="J15" s="81">
        <f>I15+14</f>
        <v>43136</v>
      </c>
      <c r="K15" s="82">
        <f>J15+3</f>
        <v>43139</v>
      </c>
      <c r="L15" s="83">
        <f>K15+32</f>
        <v>43171</v>
      </c>
      <c r="M15" s="84">
        <f>L15+15</f>
        <v>43186</v>
      </c>
      <c r="N15" s="81">
        <f>M15+13</f>
        <v>43199</v>
      </c>
      <c r="O15" s="85">
        <f>N15+15</f>
        <v>43214</v>
      </c>
      <c r="P15" s="81">
        <f>O15+7</f>
        <v>43221</v>
      </c>
      <c r="Q15" s="81">
        <f>P15+13</f>
        <v>43234</v>
      </c>
      <c r="R15" s="362"/>
      <c r="S15" s="82">
        <f>Q15+7</f>
        <v>43241</v>
      </c>
      <c r="T15" s="82">
        <f>S15+10</f>
        <v>43251</v>
      </c>
      <c r="U15" s="86">
        <f>T15+4</f>
        <v>43255</v>
      </c>
      <c r="V15" s="86">
        <f>U15+3</f>
        <v>43258</v>
      </c>
      <c r="W15" s="86">
        <f>V15+7</f>
        <v>43265</v>
      </c>
      <c r="X15" s="87">
        <f>W15+7</f>
        <v>43272</v>
      </c>
    </row>
    <row r="16" spans="1:24" ht="19.5" customHeight="1" thickBot="1" x14ac:dyDescent="0.35">
      <c r="A16" s="352"/>
      <c r="B16" s="354"/>
      <c r="C16" s="356"/>
      <c r="D16" s="358"/>
      <c r="E16" s="359"/>
      <c r="F16" s="361"/>
      <c r="G16" s="361"/>
      <c r="H16" s="60" t="s">
        <v>42</v>
      </c>
      <c r="I16" s="90"/>
      <c r="J16" s="90"/>
      <c r="K16" s="91"/>
      <c r="L16" s="92"/>
      <c r="M16" s="93"/>
      <c r="N16" s="90"/>
      <c r="O16" s="94"/>
      <c r="P16" s="90"/>
      <c r="Q16" s="90"/>
      <c r="R16" s="362"/>
      <c r="S16" s="91"/>
      <c r="T16" s="91"/>
      <c r="U16" s="88"/>
      <c r="V16" s="88"/>
      <c r="W16" s="88"/>
      <c r="X16" s="89"/>
    </row>
    <row r="17" spans="1:24" ht="19.5" customHeight="1" x14ac:dyDescent="0.3">
      <c r="A17" s="351">
        <v>2</v>
      </c>
      <c r="B17" s="353" t="s">
        <v>99</v>
      </c>
      <c r="C17" s="355">
        <v>450000000</v>
      </c>
      <c r="D17" s="357" t="s">
        <v>100</v>
      </c>
      <c r="E17" s="357" t="s">
        <v>39</v>
      </c>
      <c r="F17" s="360">
        <v>2</v>
      </c>
      <c r="G17" s="360" t="s">
        <v>50</v>
      </c>
      <c r="H17" s="53" t="s">
        <v>41</v>
      </c>
      <c r="I17" s="54">
        <v>43133</v>
      </c>
      <c r="J17" s="55">
        <f>I17+12</f>
        <v>43145</v>
      </c>
      <c r="K17" s="55">
        <f>J17+5</f>
        <v>43150</v>
      </c>
      <c r="L17" s="55">
        <f>+K17+30</f>
        <v>43180</v>
      </c>
      <c r="M17" s="56">
        <f>+L17+15</f>
        <v>43195</v>
      </c>
      <c r="N17" s="54">
        <f>+M17+12</f>
        <v>43207</v>
      </c>
      <c r="O17" s="57">
        <f>+N17+15</f>
        <v>43222</v>
      </c>
      <c r="P17" s="54">
        <f>O17+7</f>
        <v>43229</v>
      </c>
      <c r="Q17" s="55">
        <f>P17+12</f>
        <v>43241</v>
      </c>
      <c r="R17" s="363"/>
      <c r="S17" s="58">
        <f>Q17+7</f>
        <v>43248</v>
      </c>
      <c r="T17" s="58">
        <f>+S17+10</f>
        <v>43258</v>
      </c>
      <c r="U17" s="59">
        <f>T17+4</f>
        <v>43262</v>
      </c>
      <c r="V17" s="55">
        <f>+T17+7</f>
        <v>43265</v>
      </c>
      <c r="W17" s="55">
        <f>+V17+11</f>
        <v>43276</v>
      </c>
      <c r="X17" s="55">
        <f>W17+92</f>
        <v>43368</v>
      </c>
    </row>
    <row r="18" spans="1:24" ht="19.5" customHeight="1" thickBot="1" x14ac:dyDescent="0.35">
      <c r="A18" s="352"/>
      <c r="B18" s="354"/>
      <c r="C18" s="356"/>
      <c r="D18" s="358"/>
      <c r="E18" s="359"/>
      <c r="F18" s="361"/>
      <c r="G18" s="361"/>
      <c r="H18" s="60" t="s">
        <v>42</v>
      </c>
      <c r="I18" s="61"/>
      <c r="J18" s="62"/>
      <c r="K18" s="62"/>
      <c r="L18" s="62"/>
      <c r="M18" s="63"/>
      <c r="N18" s="64"/>
      <c r="O18" s="65"/>
      <c r="P18" s="64"/>
      <c r="Q18" s="66"/>
      <c r="R18" s="364"/>
      <c r="S18" s="67"/>
      <c r="T18" s="67"/>
      <c r="U18" s="66"/>
      <c r="V18" s="66"/>
      <c r="W18" s="66"/>
      <c r="X18" s="66"/>
    </row>
    <row r="19" spans="1:24" ht="19.5" customHeight="1" x14ac:dyDescent="0.3">
      <c r="A19" s="351">
        <v>3</v>
      </c>
      <c r="B19" s="351" t="s">
        <v>97</v>
      </c>
      <c r="C19" s="353">
        <v>1969773000</v>
      </c>
      <c r="D19" s="355" t="s">
        <v>98</v>
      </c>
      <c r="E19" s="357" t="s">
        <v>39</v>
      </c>
      <c r="F19" s="357">
        <v>3</v>
      </c>
      <c r="G19" s="360" t="s">
        <v>50</v>
      </c>
      <c r="H19" s="53" t="s">
        <v>41</v>
      </c>
      <c r="I19" s="54">
        <v>43133</v>
      </c>
      <c r="J19" s="55">
        <f>I19+12</f>
        <v>43145</v>
      </c>
      <c r="K19" s="55">
        <f>J19+5</f>
        <v>43150</v>
      </c>
      <c r="L19" s="55">
        <f>+K19+30</f>
        <v>43180</v>
      </c>
      <c r="M19" s="56">
        <f>+L19+15</f>
        <v>43195</v>
      </c>
      <c r="N19" s="54">
        <f>+M19+12</f>
        <v>43207</v>
      </c>
      <c r="O19" s="57">
        <f>+N19+15</f>
        <v>43222</v>
      </c>
      <c r="P19" s="54">
        <f>O19+7</f>
        <v>43229</v>
      </c>
      <c r="Q19" s="55">
        <f>P19+12</f>
        <v>43241</v>
      </c>
      <c r="R19" s="363"/>
      <c r="S19" s="58">
        <f>Q19+7</f>
        <v>43248</v>
      </c>
      <c r="T19" s="58">
        <f>+S19+10</f>
        <v>43258</v>
      </c>
      <c r="U19" s="59">
        <f>T19+4</f>
        <v>43262</v>
      </c>
      <c r="V19" s="55">
        <f>+T19+7</f>
        <v>43265</v>
      </c>
      <c r="W19" s="55">
        <f>+V19+11</f>
        <v>43276</v>
      </c>
      <c r="X19" s="55">
        <f>W19+92</f>
        <v>43368</v>
      </c>
    </row>
    <row r="20" spans="1:24" ht="19.5" customHeight="1" thickBot="1" x14ac:dyDescent="0.35">
      <c r="A20" s="352"/>
      <c r="B20" s="352"/>
      <c r="C20" s="354"/>
      <c r="D20" s="356"/>
      <c r="E20" s="358"/>
      <c r="F20" s="359"/>
      <c r="G20" s="361"/>
      <c r="H20" s="60" t="s">
        <v>42</v>
      </c>
      <c r="I20" s="61"/>
      <c r="J20" s="62"/>
      <c r="K20" s="62"/>
      <c r="L20" s="62"/>
      <c r="M20" s="63"/>
      <c r="N20" s="64"/>
      <c r="O20" s="65"/>
      <c r="P20" s="64"/>
      <c r="Q20" s="66"/>
      <c r="R20" s="364"/>
      <c r="S20" s="67"/>
      <c r="T20" s="67"/>
      <c r="U20" s="66"/>
      <c r="V20" s="66"/>
      <c r="W20" s="66"/>
      <c r="X20" s="66"/>
    </row>
    <row r="21" spans="1:24" ht="19.5" customHeight="1" thickBot="1" x14ac:dyDescent="0.35">
      <c r="A21" s="68"/>
      <c r="B21" s="69" t="s">
        <v>43</v>
      </c>
      <c r="C21" s="70">
        <f>C15+C17+C19</f>
        <v>3319773000</v>
      </c>
      <c r="D21" s="71"/>
      <c r="E21" s="72"/>
      <c r="F21" s="72"/>
      <c r="G21" s="73"/>
      <c r="H21" s="74"/>
      <c r="I21" s="40"/>
      <c r="J21" s="41"/>
      <c r="K21" s="41"/>
      <c r="L21" s="42"/>
      <c r="M21" s="75"/>
      <c r="N21" s="44"/>
      <c r="O21" s="76"/>
      <c r="P21" s="77"/>
      <c r="Q21" s="77"/>
      <c r="R21" s="97"/>
      <c r="S21" s="44"/>
      <c r="T21" s="44"/>
      <c r="U21" s="78"/>
      <c r="V21" s="79"/>
      <c r="W21" s="43"/>
      <c r="X21" s="45"/>
    </row>
    <row r="22" spans="1:24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23"/>
      <c r="R22" s="1"/>
      <c r="S22" s="1"/>
      <c r="T22" s="1"/>
      <c r="U22" s="1"/>
      <c r="V22" s="1"/>
      <c r="W22" s="2"/>
      <c r="X22" s="2"/>
    </row>
    <row r="25" spans="1:24" x14ac:dyDescent="0.3">
      <c r="Q25" t="s">
        <v>103</v>
      </c>
    </row>
  </sheetData>
  <mergeCells count="46">
    <mergeCell ref="A19:A20"/>
    <mergeCell ref="B19:B20"/>
    <mergeCell ref="C19:C20"/>
    <mergeCell ref="D19:D20"/>
    <mergeCell ref="E19:E20"/>
    <mergeCell ref="F17:F18"/>
    <mergeCell ref="G17:G18"/>
    <mergeCell ref="R17:R18"/>
    <mergeCell ref="G19:G20"/>
    <mergeCell ref="R19:R20"/>
    <mergeCell ref="F19:F20"/>
    <mergeCell ref="A17:A18"/>
    <mergeCell ref="B17:B18"/>
    <mergeCell ref="C17:C18"/>
    <mergeCell ref="D17:D18"/>
    <mergeCell ref="E17:E18"/>
    <mergeCell ref="X13:X14"/>
    <mergeCell ref="A15:A16"/>
    <mergeCell ref="B15:B16"/>
    <mergeCell ref="C15:C16"/>
    <mergeCell ref="D15:D16"/>
    <mergeCell ref="E15:E16"/>
    <mergeCell ref="F15:F16"/>
    <mergeCell ref="G15:G16"/>
    <mergeCell ref="R15:R16"/>
    <mergeCell ref="M12:O12"/>
    <mergeCell ref="P12:V12"/>
    <mergeCell ref="W12:X12"/>
    <mergeCell ref="A13:A14"/>
    <mergeCell ref="B13:B14"/>
    <mergeCell ref="C13:C14"/>
    <mergeCell ref="D13:D14"/>
    <mergeCell ref="E13:E14"/>
    <mergeCell ref="F13:F14"/>
    <mergeCell ref="G13:G14"/>
    <mergeCell ref="A12:G12"/>
    <mergeCell ref="H12:H14"/>
    <mergeCell ref="I12:L12"/>
    <mergeCell ref="I13:I14"/>
    <mergeCell ref="R13:R14"/>
    <mergeCell ref="W13:W14"/>
    <mergeCell ref="C3:I3"/>
    <mergeCell ref="C4:I4"/>
    <mergeCell ref="C5:I5"/>
    <mergeCell ref="C6:I6"/>
    <mergeCell ref="C7:I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Z65"/>
  <sheetViews>
    <sheetView tabSelected="1" topLeftCell="A58" workbookViewId="0">
      <selection activeCell="D84" sqref="D84"/>
    </sheetView>
  </sheetViews>
  <sheetFormatPr baseColWidth="10" defaultRowHeight="14.4" x14ac:dyDescent="0.3"/>
  <cols>
    <col min="1" max="1" width="3.6640625" bestFit="1" customWidth="1"/>
    <col min="2" max="2" width="33.88671875" customWidth="1"/>
    <col min="3" max="3" width="19.88671875" customWidth="1"/>
    <col min="4" max="4" width="11.5546875" customWidth="1"/>
    <col min="5" max="5" width="7.6640625" customWidth="1"/>
    <col min="6" max="6" width="8.88671875" customWidth="1"/>
    <col min="7" max="7" width="9.6640625" customWidth="1"/>
    <col min="8" max="8" width="12.88671875" customWidth="1"/>
    <col min="9" max="9" width="21.109375" customWidth="1"/>
    <col min="10" max="10" width="12.5546875" customWidth="1"/>
    <col min="11" max="12" width="12.6640625" customWidth="1"/>
    <col min="13" max="13" width="13.5546875" customWidth="1"/>
    <col min="14" max="14" width="11.88671875" customWidth="1"/>
    <col min="15" max="15" width="13.33203125" customWidth="1"/>
    <col min="16" max="17" width="12.88671875" customWidth="1"/>
    <col min="18" max="18" width="11.5546875" customWidth="1"/>
    <col min="19" max="19" width="12.6640625" customWidth="1"/>
    <col min="20" max="20" width="13.88671875" customWidth="1"/>
    <col min="21" max="24" width="14.88671875" customWidth="1"/>
  </cols>
  <sheetData>
    <row r="3" spans="1:25" ht="21" x14ac:dyDescent="0.4">
      <c r="A3" s="1"/>
      <c r="B3" s="1"/>
      <c r="C3" s="402" t="s">
        <v>0</v>
      </c>
      <c r="D3" s="402"/>
      <c r="E3" s="402"/>
      <c r="F3" s="402"/>
      <c r="G3" s="402"/>
      <c r="H3" s="402"/>
      <c r="I3" s="402"/>
      <c r="J3" s="402"/>
      <c r="K3" s="1"/>
      <c r="L3" s="1"/>
      <c r="M3" s="1"/>
      <c r="N3" s="1"/>
      <c r="O3" s="23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7.25" customHeight="1" x14ac:dyDescent="0.4">
      <c r="A4" s="1"/>
      <c r="B4" s="1"/>
      <c r="C4" s="124"/>
      <c r="D4" s="124"/>
      <c r="E4" s="124"/>
      <c r="F4" s="124"/>
      <c r="G4" s="124"/>
      <c r="H4" s="124"/>
      <c r="I4" s="124"/>
      <c r="J4" s="124"/>
      <c r="K4" s="1"/>
      <c r="L4" s="1"/>
      <c r="M4" s="1"/>
      <c r="N4" s="1"/>
      <c r="O4" s="23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7.25" customHeight="1" x14ac:dyDescent="0.3">
      <c r="B5" s="398" t="s">
        <v>1</v>
      </c>
      <c r="C5" s="398"/>
      <c r="D5" s="399"/>
      <c r="E5" s="400" t="s">
        <v>130</v>
      </c>
      <c r="F5" s="400"/>
      <c r="G5" s="400"/>
      <c r="H5" s="400"/>
      <c r="I5" s="400"/>
      <c r="J5" s="400"/>
      <c r="K5" s="400"/>
      <c r="L5" s="400"/>
      <c r="N5" s="5"/>
      <c r="O5" s="401"/>
      <c r="P5" s="401"/>
      <c r="Q5" s="401"/>
      <c r="R5" s="401"/>
      <c r="S5" s="401"/>
      <c r="T5" s="401"/>
      <c r="U5" s="5"/>
      <c r="V5" s="5"/>
      <c r="W5" s="5"/>
      <c r="X5" s="5"/>
      <c r="Y5" s="5"/>
    </row>
    <row r="6" spans="1:25" ht="17.25" customHeight="1" x14ac:dyDescent="0.3">
      <c r="B6" s="398" t="s">
        <v>3</v>
      </c>
      <c r="C6" s="398"/>
      <c r="D6" s="399"/>
      <c r="E6" s="400">
        <v>2026</v>
      </c>
      <c r="F6" s="400"/>
      <c r="G6" s="400"/>
      <c r="H6" s="400"/>
      <c r="I6" s="400"/>
      <c r="J6" s="400"/>
      <c r="K6" s="400"/>
      <c r="L6" s="400"/>
      <c r="N6" s="5"/>
      <c r="O6" s="401"/>
      <c r="P6" s="401"/>
      <c r="Q6" s="401"/>
      <c r="R6" s="401"/>
      <c r="S6" s="401"/>
      <c r="T6" s="401"/>
      <c r="U6" s="5"/>
      <c r="V6" s="5"/>
      <c r="W6" s="5"/>
      <c r="X6" s="5"/>
      <c r="Y6" s="5"/>
    </row>
    <row r="7" spans="1:25" ht="18" customHeight="1" x14ac:dyDescent="0.3">
      <c r="B7" s="398" t="s">
        <v>4</v>
      </c>
      <c r="C7" s="398"/>
      <c r="D7" s="399"/>
      <c r="E7" s="400" t="s">
        <v>132</v>
      </c>
      <c r="F7" s="400"/>
      <c r="G7" s="400"/>
      <c r="H7" s="400"/>
      <c r="I7" s="400"/>
      <c r="J7" s="400"/>
      <c r="K7" s="400"/>
      <c r="L7" s="400"/>
      <c r="N7" s="5"/>
      <c r="O7" s="401"/>
      <c r="P7" s="401"/>
      <c r="Q7" s="401"/>
      <c r="R7" s="401"/>
      <c r="S7" s="401"/>
      <c r="T7" s="401"/>
      <c r="U7" s="5"/>
      <c r="V7" s="5"/>
      <c r="W7" s="5"/>
      <c r="X7" s="5"/>
      <c r="Y7" s="5"/>
    </row>
    <row r="8" spans="1:25" ht="18.75" customHeight="1" x14ac:dyDescent="0.3">
      <c r="B8" s="398" t="s">
        <v>6</v>
      </c>
      <c r="C8" s="398"/>
      <c r="D8" s="399"/>
      <c r="E8" s="400" t="s">
        <v>131</v>
      </c>
      <c r="F8" s="400"/>
      <c r="G8" s="400"/>
      <c r="H8" s="400"/>
      <c r="I8" s="400"/>
      <c r="J8" s="400"/>
      <c r="K8" s="400"/>
      <c r="L8" s="400"/>
      <c r="N8" s="5"/>
      <c r="O8" s="401"/>
      <c r="P8" s="401"/>
      <c r="Q8" s="401"/>
      <c r="R8" s="401"/>
      <c r="S8" s="401"/>
      <c r="T8" s="401"/>
      <c r="U8" s="5"/>
      <c r="V8" s="5"/>
      <c r="W8" s="5"/>
      <c r="X8" s="5"/>
      <c r="Y8" s="5"/>
    </row>
    <row r="9" spans="1:25" ht="17.25" customHeight="1" x14ac:dyDescent="0.35">
      <c r="B9" s="398" t="s">
        <v>7</v>
      </c>
      <c r="C9" s="398"/>
      <c r="D9" s="399"/>
      <c r="E9" s="403" t="s">
        <v>144</v>
      </c>
      <c r="F9" s="403"/>
      <c r="G9" s="403"/>
      <c r="H9" s="403"/>
      <c r="I9" s="403"/>
      <c r="J9" s="403"/>
      <c r="K9" s="403"/>
      <c r="L9" s="293"/>
      <c r="N9" s="5"/>
      <c r="O9" s="401"/>
      <c r="P9" s="401"/>
      <c r="Q9" s="401"/>
      <c r="R9" s="401"/>
      <c r="S9" s="401"/>
      <c r="T9" s="401"/>
      <c r="U9" s="5"/>
      <c r="V9" s="5"/>
      <c r="W9" s="5"/>
      <c r="X9" s="5"/>
      <c r="Y9" s="5"/>
    </row>
    <row r="10" spans="1:25" ht="15.6" x14ac:dyDescent="0.3">
      <c r="B10" s="126"/>
      <c r="C10" s="126"/>
      <c r="D10" s="126"/>
      <c r="E10" s="127"/>
      <c r="F10" s="127"/>
      <c r="G10" s="127"/>
      <c r="H10" s="127"/>
      <c r="I10" s="127"/>
      <c r="J10" s="127"/>
      <c r="K10" s="127"/>
      <c r="L10" s="127"/>
      <c r="N10" s="5"/>
      <c r="O10" s="125"/>
      <c r="P10" s="125"/>
      <c r="Q10" s="125"/>
      <c r="R10" s="125"/>
      <c r="S10" s="125"/>
      <c r="T10" s="125"/>
      <c r="U10" s="5"/>
      <c r="V10" s="5"/>
      <c r="W10" s="5"/>
      <c r="X10" s="5"/>
      <c r="Y10" s="5"/>
    </row>
    <row r="11" spans="1:25" ht="18.75" customHeight="1" x14ac:dyDescent="0.45">
      <c r="A11" s="9"/>
      <c r="B11" s="391" t="s">
        <v>89</v>
      </c>
      <c r="C11" s="391"/>
      <c r="D11" s="391"/>
      <c r="E11" s="391"/>
      <c r="F11" s="391"/>
      <c r="G11" s="391"/>
      <c r="H11" s="391"/>
      <c r="I11" s="391"/>
      <c r="J11" s="10"/>
      <c r="K11" s="10"/>
      <c r="L11" s="10"/>
      <c r="M11" s="10"/>
      <c r="N11" s="10"/>
      <c r="O11" s="10"/>
      <c r="P11" s="10"/>
      <c r="Q11" s="11"/>
      <c r="R11" s="9"/>
      <c r="S11" s="9"/>
      <c r="T11" s="9"/>
      <c r="U11" s="9"/>
      <c r="V11" s="9"/>
      <c r="W11" s="9"/>
      <c r="X11" s="9"/>
      <c r="Y11" s="9"/>
    </row>
    <row r="12" spans="1:25" ht="15.75" customHeight="1" x14ac:dyDescent="0.3">
      <c r="M12" s="5"/>
    </row>
    <row r="13" spans="1:25" ht="15" customHeight="1" thickBot="1" x14ac:dyDescent="0.35">
      <c r="M13" s="5"/>
    </row>
    <row r="14" spans="1:25" ht="27" customHeight="1" thickBot="1" x14ac:dyDescent="0.35">
      <c r="A14" s="392" t="s">
        <v>9</v>
      </c>
      <c r="B14" s="393"/>
      <c r="C14" s="393"/>
      <c r="D14" s="393"/>
      <c r="E14" s="393"/>
      <c r="F14" s="393"/>
      <c r="G14" s="394"/>
      <c r="H14" s="395" t="s">
        <v>10</v>
      </c>
      <c r="I14" s="342" t="s">
        <v>72</v>
      </c>
      <c r="J14" s="343"/>
      <c r="K14" s="343"/>
      <c r="L14" s="344"/>
      <c r="M14" s="98" t="s">
        <v>12</v>
      </c>
      <c r="N14" s="99"/>
      <c r="O14" s="100"/>
      <c r="P14" s="325" t="s">
        <v>13</v>
      </c>
      <c r="Q14" s="326"/>
      <c r="R14" s="326"/>
      <c r="S14" s="326"/>
      <c r="T14" s="326"/>
      <c r="U14" s="326"/>
      <c r="V14" s="327"/>
      <c r="W14" s="404" t="s">
        <v>14</v>
      </c>
      <c r="X14" s="405"/>
    </row>
    <row r="15" spans="1:25" ht="63" customHeight="1" x14ac:dyDescent="0.3">
      <c r="A15" s="406" t="s">
        <v>15</v>
      </c>
      <c r="B15" s="408" t="s">
        <v>16</v>
      </c>
      <c r="C15" s="408" t="s">
        <v>17</v>
      </c>
      <c r="D15" s="408" t="s">
        <v>18</v>
      </c>
      <c r="E15" s="408" t="s">
        <v>19</v>
      </c>
      <c r="F15" s="408" t="s">
        <v>73</v>
      </c>
      <c r="G15" s="410" t="s">
        <v>20</v>
      </c>
      <c r="H15" s="396"/>
      <c r="I15" s="412" t="s">
        <v>74</v>
      </c>
      <c r="J15" s="152" t="s">
        <v>75</v>
      </c>
      <c r="K15" s="152" t="s">
        <v>76</v>
      </c>
      <c r="L15" s="168" t="s">
        <v>90</v>
      </c>
      <c r="M15" s="169" t="s">
        <v>77</v>
      </c>
      <c r="N15" s="152" t="s">
        <v>78</v>
      </c>
      <c r="O15" s="170" t="s">
        <v>25</v>
      </c>
      <c r="P15" s="154" t="s">
        <v>26</v>
      </c>
      <c r="Q15" s="155" t="s">
        <v>79</v>
      </c>
      <c r="R15" s="414" t="s">
        <v>80</v>
      </c>
      <c r="S15" s="155" t="s">
        <v>81</v>
      </c>
      <c r="T15" s="155" t="s">
        <v>82</v>
      </c>
      <c r="U15" s="155" t="s">
        <v>83</v>
      </c>
      <c r="V15" s="171" t="s">
        <v>31</v>
      </c>
      <c r="W15" s="172" t="s">
        <v>32</v>
      </c>
      <c r="X15" s="415" t="s">
        <v>33</v>
      </c>
      <c r="Y15" s="1"/>
    </row>
    <row r="16" spans="1:25" ht="16.5" customHeight="1" thickBot="1" x14ac:dyDescent="0.35">
      <c r="A16" s="407"/>
      <c r="B16" s="409"/>
      <c r="C16" s="409"/>
      <c r="D16" s="409"/>
      <c r="E16" s="409"/>
      <c r="F16" s="409"/>
      <c r="G16" s="411"/>
      <c r="H16" s="397"/>
      <c r="I16" s="413"/>
      <c r="J16" s="173" t="s">
        <v>84</v>
      </c>
      <c r="K16" s="159" t="s">
        <v>35</v>
      </c>
      <c r="L16" s="174" t="s">
        <v>85</v>
      </c>
      <c r="M16" s="175" t="s">
        <v>36</v>
      </c>
      <c r="N16" s="176" t="s">
        <v>84</v>
      </c>
      <c r="O16" s="177" t="s">
        <v>36</v>
      </c>
      <c r="P16" s="175" t="s">
        <v>87</v>
      </c>
      <c r="Q16" s="178" t="s">
        <v>84</v>
      </c>
      <c r="R16" s="414"/>
      <c r="S16" s="176" t="s">
        <v>87</v>
      </c>
      <c r="T16" s="179" t="s">
        <v>88</v>
      </c>
      <c r="U16" s="179" t="s">
        <v>35</v>
      </c>
      <c r="V16" s="180" t="s">
        <v>38</v>
      </c>
      <c r="W16" s="181"/>
      <c r="X16" s="416"/>
      <c r="Y16" s="1"/>
    </row>
    <row r="17" spans="1:26" ht="19.5" customHeight="1" thickBot="1" x14ac:dyDescent="0.4">
      <c r="A17" s="375">
        <v>1</v>
      </c>
      <c r="B17" s="377" t="s">
        <v>149</v>
      </c>
      <c r="C17" s="378"/>
      <c r="D17" s="378">
        <v>10</v>
      </c>
      <c r="E17" s="379" t="s">
        <v>39</v>
      </c>
      <c r="F17" s="379">
        <v>0</v>
      </c>
      <c r="G17" s="380" t="s">
        <v>65</v>
      </c>
      <c r="H17" s="80" t="s">
        <v>41</v>
      </c>
      <c r="I17" s="137"/>
      <c r="J17" s="137"/>
      <c r="K17" s="138"/>
      <c r="L17" s="139"/>
      <c r="M17" s="140"/>
      <c r="N17" s="137"/>
      <c r="O17" s="141"/>
      <c r="P17" s="137"/>
      <c r="Q17" s="137"/>
      <c r="R17" s="378"/>
      <c r="S17" s="138"/>
      <c r="T17" s="138"/>
      <c r="U17" s="142"/>
      <c r="V17" s="142"/>
      <c r="W17" s="142">
        <v>45761</v>
      </c>
      <c r="X17" s="143">
        <v>46133</v>
      </c>
      <c r="Y17" s="24"/>
    </row>
    <row r="18" spans="1:26" ht="29.4" customHeight="1" x14ac:dyDescent="0.35">
      <c r="A18" s="376"/>
      <c r="B18" s="377"/>
      <c r="C18" s="379"/>
      <c r="D18" s="378"/>
      <c r="E18" s="379"/>
      <c r="F18" s="379"/>
      <c r="G18" s="380"/>
      <c r="H18" s="123" t="s">
        <v>42</v>
      </c>
      <c r="I18" s="144"/>
      <c r="J18" s="145"/>
      <c r="K18" s="146"/>
      <c r="L18" s="147"/>
      <c r="M18" s="144"/>
      <c r="N18" s="145"/>
      <c r="O18" s="147"/>
      <c r="P18" s="144"/>
      <c r="Q18" s="146"/>
      <c r="R18" s="379"/>
      <c r="S18" s="146"/>
      <c r="T18" s="146"/>
      <c r="U18" s="147"/>
      <c r="V18" s="144"/>
      <c r="W18" s="148"/>
      <c r="X18" s="149"/>
      <c r="Y18" s="24"/>
    </row>
    <row r="19" spans="1:26" ht="19.5" customHeight="1" thickBot="1" x14ac:dyDescent="0.4">
      <c r="A19" s="375">
        <v>2</v>
      </c>
      <c r="B19" s="377" t="s">
        <v>151</v>
      </c>
      <c r="C19" s="378"/>
      <c r="D19" s="378">
        <v>10</v>
      </c>
      <c r="E19" s="379" t="s">
        <v>39</v>
      </c>
      <c r="F19" s="379">
        <v>1</v>
      </c>
      <c r="G19" s="380" t="s">
        <v>150</v>
      </c>
      <c r="H19" s="80" t="s">
        <v>41</v>
      </c>
      <c r="I19" s="137">
        <v>46033</v>
      </c>
      <c r="J19" s="137">
        <f>I19+14</f>
        <v>46047</v>
      </c>
      <c r="K19" s="138">
        <f>J19+3+4</f>
        <v>46054</v>
      </c>
      <c r="L19" s="139">
        <f>K19+32+3</f>
        <v>46089</v>
      </c>
      <c r="M19" s="140">
        <f>L19+15</f>
        <v>46104</v>
      </c>
      <c r="N19" s="137">
        <f>M19+13</f>
        <v>46117</v>
      </c>
      <c r="O19" s="141">
        <f>N19+17</f>
        <v>46134</v>
      </c>
      <c r="P19" s="137">
        <f>O19+7</f>
        <v>46141</v>
      </c>
      <c r="Q19" s="137">
        <f>P19+12</f>
        <v>46153</v>
      </c>
      <c r="R19" s="378"/>
      <c r="S19" s="138">
        <f>Q19+7</f>
        <v>46160</v>
      </c>
      <c r="T19" s="138">
        <f>S19+13</f>
        <v>46173</v>
      </c>
      <c r="U19" s="142">
        <f>T19+3</f>
        <v>46176</v>
      </c>
      <c r="V19" s="142">
        <f>U19+4</f>
        <v>46180</v>
      </c>
      <c r="W19" s="142">
        <f>V19+7</f>
        <v>46187</v>
      </c>
      <c r="X19" s="143">
        <f>W19+7</f>
        <v>46194</v>
      </c>
      <c r="Y19" s="24"/>
    </row>
    <row r="20" spans="1:26" ht="29.4" customHeight="1" x14ac:dyDescent="0.35">
      <c r="A20" s="376"/>
      <c r="B20" s="377"/>
      <c r="C20" s="379"/>
      <c r="D20" s="378"/>
      <c r="E20" s="379"/>
      <c r="F20" s="379"/>
      <c r="G20" s="380"/>
      <c r="H20" s="123" t="s">
        <v>42</v>
      </c>
      <c r="I20" s="144"/>
      <c r="J20" s="145"/>
      <c r="K20" s="146"/>
      <c r="L20" s="147"/>
      <c r="M20" s="144"/>
      <c r="N20" s="145"/>
      <c r="O20" s="147"/>
      <c r="P20" s="144"/>
      <c r="Q20" s="146"/>
      <c r="R20" s="379"/>
      <c r="S20" s="146"/>
      <c r="T20" s="146"/>
      <c r="U20" s="147"/>
      <c r="V20" s="144"/>
      <c r="W20" s="148"/>
      <c r="X20" s="149"/>
      <c r="Y20" s="24"/>
    </row>
    <row r="21" spans="1:26" ht="19.5" customHeight="1" thickBot="1" x14ac:dyDescent="0.4">
      <c r="A21" s="375">
        <v>3</v>
      </c>
      <c r="B21" s="377" t="s">
        <v>148</v>
      </c>
      <c r="C21" s="378"/>
      <c r="D21" s="378">
        <v>10</v>
      </c>
      <c r="E21" s="379" t="s">
        <v>39</v>
      </c>
      <c r="F21" s="379">
        <v>2</v>
      </c>
      <c r="G21" s="380" t="s">
        <v>150</v>
      </c>
      <c r="H21" s="80" t="s">
        <v>41</v>
      </c>
      <c r="I21" s="137">
        <v>46033</v>
      </c>
      <c r="J21" s="137">
        <f>I21+14</f>
        <v>46047</v>
      </c>
      <c r="K21" s="138">
        <f>J21+3+4</f>
        <v>46054</v>
      </c>
      <c r="L21" s="139">
        <f>K21+32+3</f>
        <v>46089</v>
      </c>
      <c r="M21" s="140">
        <f>L21+15</f>
        <v>46104</v>
      </c>
      <c r="N21" s="137">
        <f>M21+13</f>
        <v>46117</v>
      </c>
      <c r="O21" s="141">
        <f>N21+17</f>
        <v>46134</v>
      </c>
      <c r="P21" s="137">
        <f>O21+7</f>
        <v>46141</v>
      </c>
      <c r="Q21" s="137">
        <f>P21+12</f>
        <v>46153</v>
      </c>
      <c r="R21" s="378"/>
      <c r="S21" s="138">
        <f>Q21+7</f>
        <v>46160</v>
      </c>
      <c r="T21" s="138">
        <f>S21+13</f>
        <v>46173</v>
      </c>
      <c r="U21" s="142">
        <f>T21+3</f>
        <v>46176</v>
      </c>
      <c r="V21" s="142">
        <f>U21+4</f>
        <v>46180</v>
      </c>
      <c r="W21" s="142">
        <f>V21+7</f>
        <v>46187</v>
      </c>
      <c r="X21" s="143">
        <f>W21+7</f>
        <v>46194</v>
      </c>
      <c r="Y21" s="24"/>
    </row>
    <row r="22" spans="1:26" ht="29.4" customHeight="1" x14ac:dyDescent="0.35">
      <c r="A22" s="376"/>
      <c r="B22" s="377"/>
      <c r="C22" s="379"/>
      <c r="D22" s="378"/>
      <c r="E22" s="379"/>
      <c r="F22" s="379"/>
      <c r="G22" s="380"/>
      <c r="H22" s="123" t="s">
        <v>42</v>
      </c>
      <c r="I22" s="144"/>
      <c r="J22" s="145"/>
      <c r="K22" s="146"/>
      <c r="L22" s="147"/>
      <c r="M22" s="144"/>
      <c r="N22" s="145"/>
      <c r="O22" s="147"/>
      <c r="P22" s="144"/>
      <c r="Q22" s="146"/>
      <c r="R22" s="379"/>
      <c r="S22" s="146"/>
      <c r="T22" s="146"/>
      <c r="U22" s="147"/>
      <c r="V22" s="144"/>
      <c r="W22" s="148"/>
      <c r="X22" s="149"/>
      <c r="Y22" s="24"/>
    </row>
    <row r="23" spans="1:26" ht="19.5" customHeight="1" thickBot="1" x14ac:dyDescent="0.4">
      <c r="A23" s="375">
        <v>3</v>
      </c>
      <c r="B23" s="389" t="s">
        <v>164</v>
      </c>
      <c r="C23" s="378"/>
      <c r="D23" s="378">
        <v>10</v>
      </c>
      <c r="E23" s="379" t="s">
        <v>39</v>
      </c>
      <c r="F23" s="379">
        <v>3</v>
      </c>
      <c r="G23" s="380" t="s">
        <v>150</v>
      </c>
      <c r="H23" s="80" t="s">
        <v>41</v>
      </c>
      <c r="I23" s="137">
        <v>46033</v>
      </c>
      <c r="J23" s="137">
        <f>I23+14</f>
        <v>46047</v>
      </c>
      <c r="K23" s="138">
        <f>J23+3+4</f>
        <v>46054</v>
      </c>
      <c r="L23" s="139">
        <f>K23+32+3</f>
        <v>46089</v>
      </c>
      <c r="M23" s="140">
        <f>L23+15</f>
        <v>46104</v>
      </c>
      <c r="N23" s="137">
        <f>M23+13</f>
        <v>46117</v>
      </c>
      <c r="O23" s="141">
        <f>N23+17</f>
        <v>46134</v>
      </c>
      <c r="P23" s="137">
        <f>O23+7</f>
        <v>46141</v>
      </c>
      <c r="Q23" s="137">
        <f>P23+12</f>
        <v>46153</v>
      </c>
      <c r="R23" s="378"/>
      <c r="S23" s="138">
        <f>Q23+7</f>
        <v>46160</v>
      </c>
      <c r="T23" s="138">
        <f>S23+13</f>
        <v>46173</v>
      </c>
      <c r="U23" s="142">
        <f>T23+3</f>
        <v>46176</v>
      </c>
      <c r="V23" s="142">
        <f>U23+4</f>
        <v>46180</v>
      </c>
      <c r="W23" s="142">
        <f>V23+7</f>
        <v>46187</v>
      </c>
      <c r="X23" s="143">
        <f>W23+7</f>
        <v>46194</v>
      </c>
      <c r="Y23" s="24"/>
    </row>
    <row r="24" spans="1:26" ht="89.4" customHeight="1" x14ac:dyDescent="0.35">
      <c r="A24" s="376"/>
      <c r="B24" s="390"/>
      <c r="C24" s="379"/>
      <c r="D24" s="378"/>
      <c r="E24" s="379"/>
      <c r="F24" s="379"/>
      <c r="G24" s="380"/>
      <c r="H24" s="123" t="s">
        <v>42</v>
      </c>
      <c r="I24" s="144"/>
      <c r="J24" s="145"/>
      <c r="K24" s="146"/>
      <c r="L24" s="147"/>
      <c r="M24" s="144"/>
      <c r="N24" s="145"/>
      <c r="O24" s="147"/>
      <c r="P24" s="144"/>
      <c r="Q24" s="146"/>
      <c r="R24" s="379"/>
      <c r="S24" s="146"/>
      <c r="T24" s="146"/>
      <c r="U24" s="147"/>
      <c r="V24" s="144"/>
      <c r="W24" s="148"/>
      <c r="X24" s="149"/>
      <c r="Y24" s="24"/>
    </row>
    <row r="25" spans="1:26" ht="15" customHeight="1" thickBot="1" x14ac:dyDescent="0.4">
      <c r="A25" s="129"/>
      <c r="B25" s="289" t="s">
        <v>43</v>
      </c>
      <c r="C25" s="136"/>
      <c r="D25" s="131"/>
      <c r="E25" s="132"/>
      <c r="F25" s="132"/>
      <c r="G25" s="132"/>
      <c r="H25" s="130"/>
      <c r="I25" s="101"/>
      <c r="J25" s="95"/>
      <c r="K25" s="95"/>
      <c r="L25" s="102"/>
      <c r="M25" s="103"/>
      <c r="N25" s="95"/>
      <c r="O25" s="104"/>
      <c r="P25" s="105"/>
      <c r="Q25" s="105"/>
      <c r="R25" s="95"/>
      <c r="S25" s="95"/>
      <c r="T25" s="95"/>
      <c r="U25" s="106"/>
      <c r="V25" s="102"/>
      <c r="W25" s="103"/>
      <c r="X25" s="104"/>
      <c r="Y25" s="25"/>
    </row>
    <row r="26" spans="1:26" ht="15" customHeight="1" x14ac:dyDescent="0.3">
      <c r="A26" s="128"/>
      <c r="B26" s="29"/>
      <c r="C26" s="29"/>
      <c r="D26" s="30"/>
      <c r="E26" s="30"/>
      <c r="F26" s="29"/>
      <c r="G26" s="29"/>
      <c r="H26" s="30"/>
      <c r="I26" s="30"/>
      <c r="J26" s="29"/>
      <c r="K26" s="29"/>
      <c r="L26" s="30"/>
      <c r="M26" s="30"/>
      <c r="N26" s="29"/>
      <c r="O26" s="29"/>
      <c r="P26" s="30"/>
      <c r="Q26" s="30"/>
      <c r="R26" s="29"/>
      <c r="S26" s="29"/>
      <c r="T26" s="30"/>
      <c r="U26" s="30"/>
      <c r="V26" s="29"/>
      <c r="W26" s="29"/>
      <c r="X26" s="30"/>
      <c r="Y26" s="30"/>
    </row>
    <row r="27" spans="1:26" ht="15" customHeight="1" x14ac:dyDescent="0.3">
      <c r="A27" s="128"/>
      <c r="B27" s="29"/>
      <c r="C27" s="29"/>
      <c r="D27" s="30"/>
      <c r="E27" s="30"/>
      <c r="F27" s="29"/>
      <c r="G27" s="29"/>
      <c r="H27" s="30"/>
      <c r="I27" s="30"/>
      <c r="J27" s="29"/>
      <c r="K27" s="29"/>
      <c r="L27" s="30"/>
      <c r="M27" s="30"/>
      <c r="N27" s="29"/>
      <c r="O27" s="29"/>
      <c r="P27" s="30"/>
      <c r="Q27" s="30"/>
      <c r="R27" s="29"/>
      <c r="S27" s="29"/>
      <c r="T27" s="30"/>
      <c r="U27" s="30"/>
      <c r="V27" s="29"/>
      <c r="W27" s="29"/>
      <c r="X27" s="30"/>
      <c r="Y27" s="30"/>
    </row>
    <row r="28" spans="1:26" ht="15" customHeight="1" x14ac:dyDescent="0.3">
      <c r="A28" s="5"/>
      <c r="B28" s="125"/>
      <c r="C28" s="305"/>
      <c r="D28" s="5"/>
      <c r="E28" s="125"/>
      <c r="F28" s="125"/>
      <c r="G28" s="5"/>
      <c r="H28" s="125"/>
      <c r="I28" s="125"/>
      <c r="J28" s="5"/>
      <c r="K28" s="125"/>
      <c r="L28" s="125"/>
      <c r="M28" s="5"/>
      <c r="N28" s="125"/>
      <c r="O28" s="125"/>
      <c r="P28" s="5"/>
      <c r="Q28" s="125"/>
      <c r="R28" s="125"/>
      <c r="S28" s="5"/>
      <c r="T28" s="125"/>
      <c r="U28" s="125"/>
      <c r="V28" s="5"/>
      <c r="W28" s="125"/>
      <c r="X28" s="125"/>
      <c r="Y28" s="5"/>
      <c r="Z28" s="125"/>
    </row>
    <row r="29" spans="1:26" ht="19.5" customHeight="1" x14ac:dyDescent="0.3">
      <c r="A29" s="29"/>
      <c r="B29" s="182" t="s">
        <v>1</v>
      </c>
      <c r="C29" s="446" t="s">
        <v>130</v>
      </c>
      <c r="D29" s="447"/>
      <c r="E29" s="447"/>
      <c r="F29" s="447"/>
      <c r="G29" s="447"/>
      <c r="H29" s="447"/>
      <c r="I29" s="448"/>
      <c r="J29" s="30"/>
      <c r="K29" s="29"/>
      <c r="L29" s="29"/>
      <c r="M29" s="29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125"/>
      <c r="Y29" s="5"/>
      <c r="Z29" s="125"/>
    </row>
    <row r="30" spans="1:26" ht="18" customHeight="1" x14ac:dyDescent="0.3">
      <c r="A30" s="29"/>
      <c r="B30" s="182" t="s">
        <v>3</v>
      </c>
      <c r="C30" s="446">
        <v>2026</v>
      </c>
      <c r="D30" s="447"/>
      <c r="E30" s="447"/>
      <c r="F30" s="447"/>
      <c r="G30" s="447"/>
      <c r="H30" s="447"/>
      <c r="I30" s="448"/>
      <c r="J30" s="30"/>
      <c r="K30" s="29"/>
      <c r="L30" s="29"/>
      <c r="M30" s="29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125"/>
      <c r="Y30" s="5"/>
      <c r="Z30" s="125"/>
    </row>
    <row r="31" spans="1:26" ht="19.5" customHeight="1" x14ac:dyDescent="0.3">
      <c r="A31" s="29"/>
      <c r="B31" s="182" t="s">
        <v>4</v>
      </c>
      <c r="C31" s="446" t="s">
        <v>133</v>
      </c>
      <c r="D31" s="447"/>
      <c r="E31" s="447"/>
      <c r="F31" s="447"/>
      <c r="G31" s="447"/>
      <c r="H31" s="447"/>
      <c r="I31" s="448"/>
      <c r="J31" s="30"/>
      <c r="K31" s="29"/>
      <c r="L31" s="29"/>
      <c r="M31" s="29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125"/>
      <c r="Y31" s="5"/>
      <c r="Z31" s="125"/>
    </row>
    <row r="32" spans="1:26" ht="19.5" customHeight="1" x14ac:dyDescent="0.3">
      <c r="A32" s="29"/>
      <c r="B32" s="182" t="s">
        <v>6</v>
      </c>
      <c r="C32" s="446" t="s">
        <v>131</v>
      </c>
      <c r="D32" s="447"/>
      <c r="E32" s="447"/>
      <c r="F32" s="447"/>
      <c r="G32" s="447"/>
      <c r="H32" s="447"/>
      <c r="I32" s="448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25"/>
    </row>
    <row r="33" spans="1:26" ht="18.75" customHeight="1" x14ac:dyDescent="0.3">
      <c r="A33" s="29"/>
      <c r="B33" s="182" t="s">
        <v>7</v>
      </c>
      <c r="C33" s="446" t="s">
        <v>143</v>
      </c>
      <c r="D33" s="447"/>
      <c r="E33" s="447"/>
      <c r="F33" s="447"/>
      <c r="G33" s="447"/>
      <c r="H33" s="447"/>
      <c r="I33" s="448"/>
      <c r="Z33" s="125"/>
    </row>
    <row r="34" spans="1:26" ht="15" customHeight="1" x14ac:dyDescent="0.3">
      <c r="A34" s="31"/>
      <c r="B34" s="32"/>
      <c r="C34" s="32"/>
      <c r="D34" s="32"/>
      <c r="E34" s="32"/>
      <c r="F34" s="32"/>
      <c r="G34" s="32"/>
      <c r="H34" s="32"/>
      <c r="I34" s="32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25"/>
    </row>
    <row r="35" spans="1:26" ht="20.25" customHeight="1" x14ac:dyDescent="0.3">
      <c r="A35" s="29"/>
      <c r="B35" s="449" t="s">
        <v>134</v>
      </c>
      <c r="C35" s="449"/>
      <c r="D35" s="449"/>
      <c r="E35" s="449"/>
      <c r="F35" s="449"/>
      <c r="G35" s="449"/>
      <c r="H35" s="449"/>
      <c r="I35" s="449"/>
      <c r="Z35" s="125"/>
    </row>
    <row r="36" spans="1:26" ht="15" customHeight="1" x14ac:dyDescent="0.3">
      <c r="A36" s="29"/>
      <c r="B36" s="29"/>
      <c r="C36" s="29"/>
      <c r="D36" s="29"/>
      <c r="E36" s="29"/>
      <c r="F36" s="29"/>
      <c r="G36" s="29"/>
      <c r="H36" s="29"/>
      <c r="I36" s="29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25"/>
    </row>
    <row r="37" spans="1:26" ht="15" customHeight="1" thickBot="1" x14ac:dyDescent="0.35">
      <c r="A37" s="29"/>
      <c r="B37" s="33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125"/>
      <c r="Y37" s="5"/>
      <c r="Z37" s="125"/>
    </row>
    <row r="38" spans="1:26" ht="15" customHeight="1" thickBot="1" x14ac:dyDescent="0.35">
      <c r="A38" s="450" t="s">
        <v>9</v>
      </c>
      <c r="B38" s="451"/>
      <c r="C38" s="451"/>
      <c r="D38" s="451"/>
      <c r="E38" s="451"/>
      <c r="F38" s="451"/>
      <c r="G38" s="452"/>
      <c r="H38" s="395" t="s">
        <v>10</v>
      </c>
      <c r="I38" s="329" t="s">
        <v>11</v>
      </c>
      <c r="J38" s="453"/>
      <c r="K38" s="453"/>
      <c r="L38" s="330"/>
      <c r="M38" s="462" t="s">
        <v>12</v>
      </c>
      <c r="N38" s="463"/>
      <c r="O38" s="464"/>
      <c r="P38" s="329" t="s">
        <v>13</v>
      </c>
      <c r="Q38" s="453"/>
      <c r="R38" s="453"/>
      <c r="S38" s="453"/>
      <c r="T38" s="453"/>
      <c r="U38" s="330"/>
      <c r="V38" s="329" t="s">
        <v>14</v>
      </c>
      <c r="W38" s="330"/>
      <c r="X38" s="125"/>
      <c r="Y38" s="5"/>
      <c r="Z38" s="125"/>
    </row>
    <row r="39" spans="1:26" ht="62.25" customHeight="1" x14ac:dyDescent="0.3">
      <c r="A39" s="406" t="s">
        <v>15</v>
      </c>
      <c r="B39" s="408" t="s">
        <v>16</v>
      </c>
      <c r="C39" s="408" t="s">
        <v>17</v>
      </c>
      <c r="D39" s="408" t="s">
        <v>18</v>
      </c>
      <c r="E39" s="408" t="s">
        <v>19</v>
      </c>
      <c r="F39" s="408" t="s">
        <v>94</v>
      </c>
      <c r="G39" s="465" t="s">
        <v>20</v>
      </c>
      <c r="H39" s="396"/>
      <c r="I39" s="412" t="s">
        <v>21</v>
      </c>
      <c r="J39" s="151" t="s">
        <v>22</v>
      </c>
      <c r="K39" s="152" t="s">
        <v>76</v>
      </c>
      <c r="L39" s="153" t="s">
        <v>90</v>
      </c>
      <c r="M39" s="154" t="s">
        <v>24</v>
      </c>
      <c r="N39" s="155" t="s">
        <v>95</v>
      </c>
      <c r="O39" s="156" t="s">
        <v>25</v>
      </c>
      <c r="P39" s="157" t="s">
        <v>96</v>
      </c>
      <c r="Q39" s="158" t="s">
        <v>27</v>
      </c>
      <c r="R39" s="467" t="s">
        <v>28</v>
      </c>
      <c r="S39" s="158" t="s">
        <v>29</v>
      </c>
      <c r="T39" s="158" t="s">
        <v>30</v>
      </c>
      <c r="U39" s="153" t="s">
        <v>31</v>
      </c>
      <c r="V39" s="469" t="s">
        <v>32</v>
      </c>
      <c r="W39" s="471" t="s">
        <v>33</v>
      </c>
      <c r="X39" s="125"/>
      <c r="Y39" s="5"/>
      <c r="Z39" s="125"/>
    </row>
    <row r="40" spans="1:26" ht="15" customHeight="1" thickBot="1" x14ac:dyDescent="0.35">
      <c r="A40" s="407"/>
      <c r="B40" s="409"/>
      <c r="C40" s="409"/>
      <c r="D40" s="409"/>
      <c r="E40" s="409"/>
      <c r="F40" s="409"/>
      <c r="G40" s="466"/>
      <c r="H40" s="397"/>
      <c r="I40" s="413"/>
      <c r="J40" s="159" t="s">
        <v>109</v>
      </c>
      <c r="K40" s="159" t="s">
        <v>35</v>
      </c>
      <c r="L40" s="160" t="s">
        <v>36</v>
      </c>
      <c r="M40" s="161" t="s">
        <v>37</v>
      </c>
      <c r="N40" s="162" t="s">
        <v>84</v>
      </c>
      <c r="O40" s="163" t="s">
        <v>36</v>
      </c>
      <c r="P40" s="164" t="s">
        <v>34</v>
      </c>
      <c r="Q40" s="165" t="s">
        <v>84</v>
      </c>
      <c r="R40" s="468"/>
      <c r="S40" s="166" t="s">
        <v>35</v>
      </c>
      <c r="T40" s="165" t="s">
        <v>35</v>
      </c>
      <c r="U40" s="167" t="s">
        <v>38</v>
      </c>
      <c r="V40" s="470"/>
      <c r="W40" s="472"/>
      <c r="X40" s="125"/>
      <c r="Y40" s="5"/>
      <c r="Z40" s="125"/>
    </row>
    <row r="41" spans="1:26" ht="15" customHeight="1" thickBot="1" x14ac:dyDescent="0.35">
      <c r="A41" s="384">
        <v>1</v>
      </c>
      <c r="B41" s="381" t="s">
        <v>152</v>
      </c>
      <c r="C41" s="367"/>
      <c r="D41" s="367">
        <v>10</v>
      </c>
      <c r="E41" s="386" t="s">
        <v>39</v>
      </c>
      <c r="F41" s="386">
        <v>1</v>
      </c>
      <c r="G41" s="387" t="s">
        <v>40</v>
      </c>
      <c r="H41" s="133" t="s">
        <v>41</v>
      </c>
      <c r="I41" s="137">
        <v>46103</v>
      </c>
      <c r="J41" s="137">
        <f>I41+14+1</f>
        <v>46118</v>
      </c>
      <c r="K41" s="138">
        <f>J41+5+1</f>
        <v>46124</v>
      </c>
      <c r="L41" s="139">
        <f>K41+34+1</f>
        <v>46159</v>
      </c>
      <c r="M41" s="140">
        <f>L41+15</f>
        <v>46174</v>
      </c>
      <c r="N41" s="137">
        <f>M41+13</f>
        <v>46187</v>
      </c>
      <c r="O41" s="141">
        <f>N41+15</f>
        <v>46202</v>
      </c>
      <c r="P41" s="137">
        <f>O41+7</f>
        <v>46209</v>
      </c>
      <c r="Q41" s="137">
        <f>P41+13</f>
        <v>46222</v>
      </c>
      <c r="R41" s="382"/>
      <c r="S41" s="138">
        <f>Q41+8</f>
        <v>46230</v>
      </c>
      <c r="T41" s="138">
        <f>S41+10</f>
        <v>46240</v>
      </c>
      <c r="U41" s="142">
        <f>T41+4</f>
        <v>46244</v>
      </c>
      <c r="V41" s="142">
        <f>U41+3</f>
        <v>46247</v>
      </c>
      <c r="W41" s="142">
        <f>V41+7</f>
        <v>46254</v>
      </c>
      <c r="X41" s="297"/>
      <c r="Y41" s="5"/>
      <c r="Z41" s="297"/>
    </row>
    <row r="42" spans="1:26" ht="19.5" customHeight="1" x14ac:dyDescent="0.3">
      <c r="A42" s="385"/>
      <c r="B42" s="381"/>
      <c r="C42" s="368"/>
      <c r="D42" s="367"/>
      <c r="E42" s="368"/>
      <c r="F42" s="368"/>
      <c r="G42" s="388"/>
      <c r="H42" s="134" t="s">
        <v>42</v>
      </c>
      <c r="I42" s="150"/>
      <c r="J42" s="150"/>
      <c r="K42" s="150"/>
      <c r="L42" s="150"/>
      <c r="M42" s="150"/>
      <c r="N42" s="150"/>
      <c r="O42" s="150"/>
      <c r="P42" s="150"/>
      <c r="Q42" s="150"/>
      <c r="R42" s="383"/>
      <c r="S42" s="150"/>
      <c r="T42" s="150"/>
      <c r="U42" s="150"/>
      <c r="V42" s="150"/>
      <c r="W42" s="150"/>
      <c r="X42" s="297"/>
      <c r="Y42" s="5"/>
      <c r="Z42" s="297"/>
    </row>
    <row r="43" spans="1:26" ht="15" customHeight="1" thickBot="1" x14ac:dyDescent="0.35">
      <c r="A43" s="384">
        <v>2</v>
      </c>
      <c r="B43" s="381" t="s">
        <v>153</v>
      </c>
      <c r="C43" s="367"/>
      <c r="D43" s="367">
        <v>10</v>
      </c>
      <c r="E43" s="386" t="s">
        <v>39</v>
      </c>
      <c r="F43" s="386">
        <v>1</v>
      </c>
      <c r="G43" s="387" t="s">
        <v>40</v>
      </c>
      <c r="H43" s="133" t="s">
        <v>41</v>
      </c>
      <c r="I43" s="137">
        <v>46103</v>
      </c>
      <c r="J43" s="137">
        <f>I43+14+1</f>
        <v>46118</v>
      </c>
      <c r="K43" s="138">
        <f>J43+5+1</f>
        <v>46124</v>
      </c>
      <c r="L43" s="139">
        <f>K43+34+1</f>
        <v>46159</v>
      </c>
      <c r="M43" s="140">
        <f>L43+15</f>
        <v>46174</v>
      </c>
      <c r="N43" s="137">
        <f>M43+13</f>
        <v>46187</v>
      </c>
      <c r="O43" s="141">
        <f>N43+15</f>
        <v>46202</v>
      </c>
      <c r="P43" s="137">
        <f>O43+7</f>
        <v>46209</v>
      </c>
      <c r="Q43" s="137">
        <f>P43+13</f>
        <v>46222</v>
      </c>
      <c r="R43" s="382"/>
      <c r="S43" s="138">
        <f>Q43+8</f>
        <v>46230</v>
      </c>
      <c r="T43" s="138">
        <f>S43+10</f>
        <v>46240</v>
      </c>
      <c r="U43" s="142">
        <f>T43+4</f>
        <v>46244</v>
      </c>
      <c r="V43" s="142">
        <f>U43+3</f>
        <v>46247</v>
      </c>
      <c r="W43" s="142">
        <f>V43+7</f>
        <v>46254</v>
      </c>
      <c r="X43" s="297"/>
      <c r="Y43" s="5"/>
      <c r="Z43" s="297"/>
    </row>
    <row r="44" spans="1:26" ht="19.5" customHeight="1" x14ac:dyDescent="0.3">
      <c r="A44" s="385"/>
      <c r="B44" s="381"/>
      <c r="C44" s="368"/>
      <c r="D44" s="367"/>
      <c r="E44" s="368"/>
      <c r="F44" s="368"/>
      <c r="G44" s="388"/>
      <c r="H44" s="134" t="s">
        <v>42</v>
      </c>
      <c r="I44" s="150"/>
      <c r="J44" s="150"/>
      <c r="K44" s="150"/>
      <c r="L44" s="150"/>
      <c r="M44" s="150"/>
      <c r="N44" s="150"/>
      <c r="O44" s="150"/>
      <c r="P44" s="150"/>
      <c r="Q44" s="150"/>
      <c r="R44" s="383"/>
      <c r="S44" s="150"/>
      <c r="T44" s="150"/>
      <c r="U44" s="150"/>
      <c r="V44" s="150"/>
      <c r="W44" s="150"/>
      <c r="X44" s="297"/>
      <c r="Y44" s="5"/>
      <c r="Z44" s="297"/>
    </row>
    <row r="45" spans="1:26" ht="15" customHeight="1" thickBot="1" x14ac:dyDescent="0.35">
      <c r="A45" s="384">
        <v>3</v>
      </c>
      <c r="B45" s="381" t="s">
        <v>154</v>
      </c>
      <c r="C45" s="367"/>
      <c r="D45" s="367">
        <v>10</v>
      </c>
      <c r="E45" s="386" t="s">
        <v>39</v>
      </c>
      <c r="F45" s="386">
        <v>1</v>
      </c>
      <c r="G45" s="387" t="s">
        <v>40</v>
      </c>
      <c r="H45" s="133" t="s">
        <v>41</v>
      </c>
      <c r="I45" s="137">
        <v>46103</v>
      </c>
      <c r="J45" s="137">
        <f>I45+14+1</f>
        <v>46118</v>
      </c>
      <c r="K45" s="138">
        <f>J45+5+1</f>
        <v>46124</v>
      </c>
      <c r="L45" s="139">
        <f>K45+34+1</f>
        <v>46159</v>
      </c>
      <c r="M45" s="140">
        <f>L45+15</f>
        <v>46174</v>
      </c>
      <c r="N45" s="137">
        <f>M45+13</f>
        <v>46187</v>
      </c>
      <c r="O45" s="141">
        <f>N45+15</f>
        <v>46202</v>
      </c>
      <c r="P45" s="137">
        <f>O45+7</f>
        <v>46209</v>
      </c>
      <c r="Q45" s="137">
        <f>P45+13</f>
        <v>46222</v>
      </c>
      <c r="R45" s="382"/>
      <c r="S45" s="138">
        <f>Q45+8</f>
        <v>46230</v>
      </c>
      <c r="T45" s="138">
        <f>S45+10</f>
        <v>46240</v>
      </c>
      <c r="U45" s="142">
        <f>T45+4</f>
        <v>46244</v>
      </c>
      <c r="V45" s="142">
        <f>U45+3</f>
        <v>46247</v>
      </c>
      <c r="W45" s="142">
        <f>V45+7</f>
        <v>46254</v>
      </c>
      <c r="X45" s="125"/>
      <c r="Y45" s="5"/>
      <c r="Z45" s="125"/>
    </row>
    <row r="46" spans="1:26" ht="19.5" customHeight="1" x14ac:dyDescent="0.3">
      <c r="A46" s="385"/>
      <c r="B46" s="381"/>
      <c r="C46" s="368"/>
      <c r="D46" s="367"/>
      <c r="E46" s="368"/>
      <c r="F46" s="368"/>
      <c r="G46" s="388"/>
      <c r="H46" s="134" t="s">
        <v>42</v>
      </c>
      <c r="I46" s="150"/>
      <c r="J46" s="150"/>
      <c r="K46" s="150"/>
      <c r="L46" s="150"/>
      <c r="M46" s="150"/>
      <c r="N46" s="150"/>
      <c r="O46" s="150"/>
      <c r="P46" s="150"/>
      <c r="Q46" s="150"/>
      <c r="R46" s="383"/>
      <c r="S46" s="150"/>
      <c r="T46" s="150"/>
      <c r="U46" s="150"/>
      <c r="V46" s="150"/>
      <c r="W46" s="150"/>
      <c r="X46" s="125"/>
      <c r="Y46" s="5"/>
      <c r="Z46" s="125"/>
    </row>
    <row r="47" spans="1:26" ht="19.5" customHeight="1" thickBot="1" x14ac:dyDescent="0.35">
      <c r="A47" s="298"/>
      <c r="B47" s="381" t="s">
        <v>166</v>
      </c>
      <c r="C47" s="367"/>
      <c r="D47" s="367">
        <v>10</v>
      </c>
      <c r="E47" s="368" t="s">
        <v>39</v>
      </c>
      <c r="F47" s="368">
        <v>1</v>
      </c>
      <c r="G47" s="368" t="s">
        <v>40</v>
      </c>
      <c r="H47" s="191" t="s">
        <v>41</v>
      </c>
      <c r="I47" s="137">
        <v>46103</v>
      </c>
      <c r="J47" s="137">
        <f>I47+14+1</f>
        <v>46118</v>
      </c>
      <c r="K47" s="138">
        <f>J47+5+1</f>
        <v>46124</v>
      </c>
      <c r="L47" s="139">
        <f>K47+34+1</f>
        <v>46159</v>
      </c>
      <c r="M47" s="140">
        <f>L47+15</f>
        <v>46174</v>
      </c>
      <c r="N47" s="137">
        <f>M47+13</f>
        <v>46187</v>
      </c>
      <c r="O47" s="141">
        <f>N47+15</f>
        <v>46202</v>
      </c>
      <c r="P47" s="137">
        <f>O47+7</f>
        <v>46209</v>
      </c>
      <c r="Q47" s="137">
        <f>P47+13</f>
        <v>46222</v>
      </c>
      <c r="R47" s="382"/>
      <c r="S47" s="138">
        <f>Q47+8</f>
        <v>46230</v>
      </c>
      <c r="T47" s="138">
        <f>S47+10</f>
        <v>46240</v>
      </c>
      <c r="U47" s="142">
        <f>T47+4</f>
        <v>46244</v>
      </c>
      <c r="V47" s="142">
        <f>U47+3</f>
        <v>46247</v>
      </c>
      <c r="W47" s="142">
        <f>V47+7</f>
        <v>46254</v>
      </c>
      <c r="X47" s="297"/>
      <c r="Y47" s="5"/>
      <c r="Z47" s="297"/>
    </row>
    <row r="48" spans="1:26" ht="22.8" customHeight="1" x14ac:dyDescent="0.3">
      <c r="A48" s="298">
        <v>4</v>
      </c>
      <c r="B48" s="381"/>
      <c r="C48" s="368"/>
      <c r="D48" s="367"/>
      <c r="E48" s="368"/>
      <c r="F48" s="368"/>
      <c r="G48" s="368"/>
      <c r="H48" s="193" t="s">
        <v>42</v>
      </c>
      <c r="I48" s="150"/>
      <c r="J48" s="150"/>
      <c r="K48" s="150"/>
      <c r="L48" s="150"/>
      <c r="M48" s="150"/>
      <c r="N48" s="150"/>
      <c r="O48" s="150"/>
      <c r="P48" s="150"/>
      <c r="Q48" s="150"/>
      <c r="R48" s="383"/>
      <c r="S48" s="150"/>
      <c r="T48" s="150"/>
      <c r="U48" s="150"/>
      <c r="V48" s="150"/>
      <c r="W48" s="150"/>
      <c r="X48" s="297"/>
      <c r="Y48" s="5"/>
      <c r="Z48" s="297"/>
    </row>
    <row r="49" spans="1:26" ht="19.5" customHeight="1" thickBot="1" x14ac:dyDescent="0.35">
      <c r="A49" s="298"/>
      <c r="B49" s="381" t="s">
        <v>165</v>
      </c>
      <c r="C49" s="367"/>
      <c r="D49" s="367">
        <v>10</v>
      </c>
      <c r="E49" s="368" t="s">
        <v>39</v>
      </c>
      <c r="F49" s="368">
        <v>1</v>
      </c>
      <c r="G49" s="368" t="s">
        <v>40</v>
      </c>
      <c r="H49" s="191" t="s">
        <v>41</v>
      </c>
      <c r="I49" s="137">
        <v>46103</v>
      </c>
      <c r="J49" s="137">
        <f>I49+14+1</f>
        <v>46118</v>
      </c>
      <c r="K49" s="138">
        <f>J49+5+1</f>
        <v>46124</v>
      </c>
      <c r="L49" s="139">
        <f>K49+34+1</f>
        <v>46159</v>
      </c>
      <c r="M49" s="140">
        <f>L49+15</f>
        <v>46174</v>
      </c>
      <c r="N49" s="137">
        <f>M49+13</f>
        <v>46187</v>
      </c>
      <c r="O49" s="141">
        <f>N49+15</f>
        <v>46202</v>
      </c>
      <c r="P49" s="137">
        <f>O49+7</f>
        <v>46209</v>
      </c>
      <c r="Q49" s="137">
        <f>P49+13</f>
        <v>46222</v>
      </c>
      <c r="R49" s="382"/>
      <c r="S49" s="138">
        <f>Q49+8</f>
        <v>46230</v>
      </c>
      <c r="T49" s="138">
        <f>S49+10</f>
        <v>46240</v>
      </c>
      <c r="U49" s="142">
        <f>T49+4</f>
        <v>46244</v>
      </c>
      <c r="V49" s="142">
        <f>U49+3</f>
        <v>46247</v>
      </c>
      <c r="W49" s="142">
        <f>V49+7</f>
        <v>46254</v>
      </c>
      <c r="X49" s="297"/>
      <c r="Y49" s="5"/>
      <c r="Z49" s="297"/>
    </row>
    <row r="50" spans="1:26" ht="19.5" customHeight="1" x14ac:dyDescent="0.3">
      <c r="A50" s="298">
        <v>4</v>
      </c>
      <c r="B50" s="381"/>
      <c r="C50" s="368"/>
      <c r="D50" s="367"/>
      <c r="E50" s="368"/>
      <c r="F50" s="368"/>
      <c r="G50" s="368"/>
      <c r="H50" s="193" t="s">
        <v>42</v>
      </c>
      <c r="I50" s="150"/>
      <c r="J50" s="150"/>
      <c r="K50" s="150"/>
      <c r="L50" s="150"/>
      <c r="M50" s="150"/>
      <c r="N50" s="150"/>
      <c r="O50" s="150"/>
      <c r="P50" s="150"/>
      <c r="Q50" s="150"/>
      <c r="R50" s="383"/>
      <c r="S50" s="150"/>
      <c r="T50" s="150"/>
      <c r="U50" s="150"/>
      <c r="V50" s="150"/>
      <c r="W50" s="150"/>
      <c r="X50" s="297"/>
      <c r="Y50" s="5"/>
      <c r="Z50" s="297"/>
    </row>
    <row r="51" spans="1:26" ht="19.5" customHeight="1" thickBot="1" x14ac:dyDescent="0.35">
      <c r="A51" s="298"/>
      <c r="B51" s="365" t="s">
        <v>157</v>
      </c>
      <c r="C51" s="367"/>
      <c r="D51" s="369">
        <v>10</v>
      </c>
      <c r="E51" s="371" t="s">
        <v>39</v>
      </c>
      <c r="F51" s="371">
        <v>1</v>
      </c>
      <c r="G51" s="371" t="s">
        <v>40</v>
      </c>
      <c r="H51" s="191" t="s">
        <v>41</v>
      </c>
      <c r="I51" s="137">
        <v>46103</v>
      </c>
      <c r="J51" s="137">
        <f>I51+14+1</f>
        <v>46118</v>
      </c>
      <c r="K51" s="138">
        <f>J51+5+1</f>
        <v>46124</v>
      </c>
      <c r="L51" s="139">
        <f>K51+34+1</f>
        <v>46159</v>
      </c>
      <c r="M51" s="140">
        <f>L51+15</f>
        <v>46174</v>
      </c>
      <c r="N51" s="137">
        <f>M51+13</f>
        <v>46187</v>
      </c>
      <c r="O51" s="141">
        <f>N51+15</f>
        <v>46202</v>
      </c>
      <c r="P51" s="137">
        <f>O51+7</f>
        <v>46209</v>
      </c>
      <c r="Q51" s="137">
        <f>P51+13</f>
        <v>46222</v>
      </c>
      <c r="R51" s="373"/>
      <c r="S51" s="138">
        <f>Q51+8</f>
        <v>46230</v>
      </c>
      <c r="T51" s="138">
        <f>S51+10</f>
        <v>46240</v>
      </c>
      <c r="U51" s="142">
        <f>T51+4</f>
        <v>46244</v>
      </c>
      <c r="V51" s="142">
        <f>U51+3</f>
        <v>46247</v>
      </c>
      <c r="W51" s="142">
        <f>V51+7</f>
        <v>46254</v>
      </c>
      <c r="X51" s="297"/>
      <c r="Y51" s="5"/>
      <c r="Z51" s="297"/>
    </row>
    <row r="52" spans="1:26" ht="19.5" customHeight="1" thickBot="1" x14ac:dyDescent="0.35">
      <c r="A52" s="298">
        <v>4</v>
      </c>
      <c r="B52" s="366"/>
      <c r="C52" s="368"/>
      <c r="D52" s="370"/>
      <c r="E52" s="372"/>
      <c r="F52" s="372"/>
      <c r="G52" s="372"/>
      <c r="H52" s="193" t="s">
        <v>42</v>
      </c>
      <c r="I52" s="150"/>
      <c r="J52" s="150"/>
      <c r="K52" s="150"/>
      <c r="L52" s="150"/>
      <c r="M52" s="150"/>
      <c r="N52" s="150"/>
      <c r="O52" s="150"/>
      <c r="P52" s="150"/>
      <c r="Q52" s="150"/>
      <c r="R52" s="374"/>
      <c r="S52" s="150"/>
      <c r="T52" s="150"/>
      <c r="U52" s="150"/>
      <c r="V52" s="150"/>
      <c r="W52" s="150"/>
      <c r="X52" s="297"/>
      <c r="Y52" s="5"/>
      <c r="Z52" s="297"/>
    </row>
    <row r="53" spans="1:26" ht="19.5" customHeight="1" thickBot="1" x14ac:dyDescent="0.35">
      <c r="A53" s="288"/>
      <c r="B53" s="365" t="s">
        <v>156</v>
      </c>
      <c r="C53" s="367"/>
      <c r="D53" s="369">
        <v>10</v>
      </c>
      <c r="E53" s="371" t="s">
        <v>39</v>
      </c>
      <c r="F53" s="371">
        <v>1</v>
      </c>
      <c r="G53" s="371" t="s">
        <v>40</v>
      </c>
      <c r="H53" s="191" t="s">
        <v>41</v>
      </c>
      <c r="I53" s="137">
        <v>46103</v>
      </c>
      <c r="J53" s="137">
        <f>I53+14+1</f>
        <v>46118</v>
      </c>
      <c r="K53" s="138">
        <f>J53+5+1</f>
        <v>46124</v>
      </c>
      <c r="L53" s="139">
        <f>K53+34+1</f>
        <v>46159</v>
      </c>
      <c r="M53" s="140">
        <f>L53+15</f>
        <v>46174</v>
      </c>
      <c r="N53" s="137">
        <f>M53+13</f>
        <v>46187</v>
      </c>
      <c r="O53" s="141">
        <f>N53+15</f>
        <v>46202</v>
      </c>
      <c r="P53" s="137">
        <f>O53+7</f>
        <v>46209</v>
      </c>
      <c r="Q53" s="137">
        <f>P53+13</f>
        <v>46222</v>
      </c>
      <c r="R53" s="373"/>
      <c r="S53" s="138">
        <f>Q53+8</f>
        <v>46230</v>
      </c>
      <c r="T53" s="138">
        <f>S53+10</f>
        <v>46240</v>
      </c>
      <c r="U53" s="142">
        <f>T53+4</f>
        <v>46244</v>
      </c>
      <c r="V53" s="142">
        <f>U53+3</f>
        <v>46247</v>
      </c>
      <c r="W53" s="142">
        <f>V53+7</f>
        <v>46254</v>
      </c>
      <c r="X53" s="290"/>
      <c r="Y53" s="5"/>
      <c r="Z53" s="290"/>
    </row>
    <row r="54" spans="1:26" ht="19.5" customHeight="1" thickBot="1" x14ac:dyDescent="0.35">
      <c r="A54" s="288">
        <v>4</v>
      </c>
      <c r="B54" s="366"/>
      <c r="C54" s="368"/>
      <c r="D54" s="370"/>
      <c r="E54" s="372"/>
      <c r="F54" s="372"/>
      <c r="G54" s="372"/>
      <c r="H54" s="193" t="s">
        <v>42</v>
      </c>
      <c r="I54" s="150"/>
      <c r="J54" s="150"/>
      <c r="K54" s="150"/>
      <c r="L54" s="150"/>
      <c r="M54" s="150"/>
      <c r="N54" s="150"/>
      <c r="O54" s="150"/>
      <c r="P54" s="150"/>
      <c r="Q54" s="150"/>
      <c r="R54" s="374"/>
      <c r="S54" s="150"/>
      <c r="T54" s="150"/>
      <c r="U54" s="150"/>
      <c r="V54" s="150"/>
      <c r="W54" s="150"/>
      <c r="X54" s="290"/>
      <c r="Y54" s="5"/>
      <c r="Z54" s="290"/>
    </row>
    <row r="55" spans="1:26" s="321" customFormat="1" ht="20.25" customHeight="1" thickBot="1" x14ac:dyDescent="0.35">
      <c r="A55" s="135"/>
      <c r="B55" s="312" t="s">
        <v>43</v>
      </c>
      <c r="C55" s="313"/>
      <c r="D55" s="314"/>
      <c r="E55" s="315"/>
      <c r="F55" s="315"/>
      <c r="G55" s="315"/>
      <c r="H55" s="316"/>
      <c r="I55" s="317"/>
      <c r="J55" s="314"/>
      <c r="K55" s="315"/>
      <c r="L55" s="315"/>
      <c r="M55" s="315"/>
      <c r="N55" s="316"/>
      <c r="O55" s="317"/>
      <c r="P55" s="318"/>
      <c r="Q55" s="319"/>
      <c r="R55" s="320"/>
      <c r="S55" s="314"/>
      <c r="T55" s="315"/>
      <c r="U55" s="315"/>
      <c r="V55" s="315"/>
      <c r="W55" s="316"/>
      <c r="Z55" s="297"/>
    </row>
    <row r="56" spans="1:26" ht="15" customHeight="1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Z56" s="10"/>
    </row>
    <row r="57" spans="1:26" ht="15" customHeight="1" thickBot="1" x14ac:dyDescent="0.35"/>
    <row r="58" spans="1:26" ht="21" customHeight="1" thickBot="1" x14ac:dyDescent="0.35">
      <c r="B58" s="457" t="s">
        <v>44</v>
      </c>
      <c r="C58" s="458"/>
      <c r="D58" s="458"/>
      <c r="E58" s="458"/>
      <c r="F58" s="459"/>
    </row>
    <row r="59" spans="1:26" ht="19.5" customHeight="1" thickBot="1" x14ac:dyDescent="0.35">
      <c r="B59" s="437" t="s">
        <v>45</v>
      </c>
      <c r="C59" s="437"/>
      <c r="D59" s="437"/>
      <c r="E59" s="437"/>
      <c r="H59" s="438" t="s">
        <v>46</v>
      </c>
      <c r="I59" s="439"/>
      <c r="J59" s="439"/>
      <c r="K59" s="439"/>
      <c r="L59" s="440"/>
      <c r="O59" s="441" t="s">
        <v>47</v>
      </c>
      <c r="P59" s="442"/>
      <c r="Q59" s="443" t="s">
        <v>48</v>
      </c>
      <c r="R59" s="444"/>
      <c r="S59" s="445"/>
      <c r="U59" s="429" t="s">
        <v>19</v>
      </c>
      <c r="V59" s="430"/>
      <c r="W59" s="430"/>
      <c r="X59" s="430"/>
      <c r="Y59" s="431"/>
    </row>
    <row r="60" spans="1:26" ht="18" customHeight="1" thickBot="1" x14ac:dyDescent="0.35">
      <c r="B60" s="420" t="s">
        <v>49</v>
      </c>
      <c r="C60" s="420"/>
      <c r="D60" s="420"/>
      <c r="E60" s="420"/>
      <c r="H60" s="13" t="s">
        <v>50</v>
      </c>
      <c r="I60" s="14"/>
      <c r="J60" s="432" t="s">
        <v>51</v>
      </c>
      <c r="K60" s="433"/>
      <c r="L60" s="434"/>
      <c r="O60" s="435">
        <v>1</v>
      </c>
      <c r="P60" s="436"/>
      <c r="Q60" s="417" t="s">
        <v>52</v>
      </c>
      <c r="R60" s="418"/>
      <c r="S60" s="419"/>
      <c r="U60" s="26" t="s">
        <v>39</v>
      </c>
      <c r="V60" s="417" t="s">
        <v>53</v>
      </c>
      <c r="W60" s="418"/>
      <c r="X60" s="418"/>
      <c r="Y60" s="419"/>
    </row>
    <row r="61" spans="1:26" ht="17.25" customHeight="1" thickBot="1" x14ac:dyDescent="0.35">
      <c r="B61" s="420" t="s">
        <v>54</v>
      </c>
      <c r="C61" s="420"/>
      <c r="D61" s="420"/>
      <c r="E61" s="420"/>
      <c r="H61" s="15" t="s">
        <v>55</v>
      </c>
      <c r="I61" s="16"/>
      <c r="J61" s="421" t="s">
        <v>56</v>
      </c>
      <c r="K61" s="422"/>
      <c r="L61" s="423"/>
      <c r="O61" s="424">
        <v>2</v>
      </c>
      <c r="P61" s="425"/>
      <c r="Q61" s="417" t="s">
        <v>57</v>
      </c>
      <c r="R61" s="418"/>
      <c r="S61" s="419"/>
      <c r="U61" s="27" t="s">
        <v>58</v>
      </c>
      <c r="V61" s="417" t="s">
        <v>59</v>
      </c>
      <c r="W61" s="418"/>
      <c r="X61" s="418"/>
      <c r="Y61" s="419"/>
    </row>
    <row r="62" spans="1:26" ht="18.75" customHeight="1" thickBot="1" x14ac:dyDescent="0.35">
      <c r="B62" s="420" t="s">
        <v>60</v>
      </c>
      <c r="C62" s="420"/>
      <c r="D62" s="420"/>
      <c r="E62" s="420"/>
      <c r="H62" s="13" t="s">
        <v>40</v>
      </c>
      <c r="I62" s="14"/>
      <c r="J62" s="421" t="s">
        <v>91</v>
      </c>
      <c r="K62" s="422"/>
      <c r="L62" s="423"/>
      <c r="O62" s="424">
        <v>3</v>
      </c>
      <c r="P62" s="425"/>
      <c r="Q62" s="417" t="s">
        <v>61</v>
      </c>
      <c r="R62" s="418"/>
      <c r="S62" s="419"/>
      <c r="U62" s="28" t="s">
        <v>62</v>
      </c>
      <c r="V62" s="426" t="s">
        <v>63</v>
      </c>
      <c r="W62" s="427"/>
      <c r="X62" s="427"/>
      <c r="Y62" s="428"/>
    </row>
    <row r="63" spans="1:26" ht="18" customHeight="1" thickBot="1" x14ac:dyDescent="0.35">
      <c r="B63" s="420" t="s">
        <v>64</v>
      </c>
      <c r="C63" s="420"/>
      <c r="D63" s="420"/>
      <c r="E63" s="420"/>
      <c r="H63" s="15" t="s">
        <v>65</v>
      </c>
      <c r="I63" s="16"/>
      <c r="J63" s="421" t="s">
        <v>66</v>
      </c>
      <c r="K63" s="422"/>
      <c r="L63" s="423"/>
      <c r="O63" s="460">
        <v>4</v>
      </c>
      <c r="P63" s="461"/>
      <c r="Q63" s="426" t="s">
        <v>67</v>
      </c>
      <c r="R63" s="427"/>
      <c r="S63" s="428"/>
    </row>
    <row r="64" spans="1:26" ht="18.75" customHeight="1" thickBot="1" x14ac:dyDescent="0.35">
      <c r="B64" s="420" t="s">
        <v>68</v>
      </c>
      <c r="C64" s="420"/>
      <c r="D64" s="420"/>
      <c r="E64" s="420"/>
      <c r="H64" s="17" t="s">
        <v>92</v>
      </c>
      <c r="I64" s="18"/>
      <c r="J64" s="454" t="s">
        <v>93</v>
      </c>
      <c r="K64" s="455"/>
      <c r="L64" s="456"/>
    </row>
    <row r="65" spans="2:5" ht="18" customHeight="1" x14ac:dyDescent="0.3">
      <c r="B65" s="420" t="s">
        <v>69</v>
      </c>
      <c r="C65" s="420"/>
      <c r="D65" s="420"/>
      <c r="E65" s="420"/>
    </row>
  </sheetData>
  <mergeCells count="167">
    <mergeCell ref="R53:R54"/>
    <mergeCell ref="M38:O38"/>
    <mergeCell ref="P38:U38"/>
    <mergeCell ref="V38:W38"/>
    <mergeCell ref="A39:A40"/>
    <mergeCell ref="B39:B40"/>
    <mergeCell ref="C39:C40"/>
    <mergeCell ref="D39:D40"/>
    <mergeCell ref="E39:E40"/>
    <mergeCell ref="F39:F40"/>
    <mergeCell ref="G39:G40"/>
    <mergeCell ref="I39:I40"/>
    <mergeCell ref="R39:R40"/>
    <mergeCell ref="V39:V40"/>
    <mergeCell ref="W39:W40"/>
    <mergeCell ref="C53:C54"/>
    <mergeCell ref="B45:B46"/>
    <mergeCell ref="F45:F46"/>
    <mergeCell ref="G45:G46"/>
    <mergeCell ref="R45:R46"/>
    <mergeCell ref="D53:D54"/>
    <mergeCell ref="E53:E54"/>
    <mergeCell ref="F53:F54"/>
    <mergeCell ref="R43:R44"/>
    <mergeCell ref="Q63:S63"/>
    <mergeCell ref="B64:E64"/>
    <mergeCell ref="J64:L64"/>
    <mergeCell ref="B61:E61"/>
    <mergeCell ref="J61:L61"/>
    <mergeCell ref="O61:P61"/>
    <mergeCell ref="Q61:S61"/>
    <mergeCell ref="B58:F58"/>
    <mergeCell ref="O63:P63"/>
    <mergeCell ref="J63:L63"/>
    <mergeCell ref="C29:I29"/>
    <mergeCell ref="B65:E65"/>
    <mergeCell ref="B63:E63"/>
    <mergeCell ref="C30:I30"/>
    <mergeCell ref="C31:I31"/>
    <mergeCell ref="C32:I32"/>
    <mergeCell ref="C33:I33"/>
    <mergeCell ref="B35:I35"/>
    <mergeCell ref="A38:G38"/>
    <mergeCell ref="H38:H40"/>
    <mergeCell ref="I38:L38"/>
    <mergeCell ref="A45:A46"/>
    <mergeCell ref="C45:C46"/>
    <mergeCell ref="D45:D46"/>
    <mergeCell ref="E45:E46"/>
    <mergeCell ref="G53:G54"/>
    <mergeCell ref="B53:B54"/>
    <mergeCell ref="A43:A44"/>
    <mergeCell ref="B43:B44"/>
    <mergeCell ref="C43:C44"/>
    <mergeCell ref="D43:D44"/>
    <mergeCell ref="E43:E44"/>
    <mergeCell ref="F43:F44"/>
    <mergeCell ref="G43:G44"/>
    <mergeCell ref="V61:Y61"/>
    <mergeCell ref="B62:E62"/>
    <mergeCell ref="J62:L62"/>
    <mergeCell ref="O62:P62"/>
    <mergeCell ref="Q62:S62"/>
    <mergeCell ref="V62:Y62"/>
    <mergeCell ref="U59:Y59"/>
    <mergeCell ref="B60:E60"/>
    <mergeCell ref="J60:L60"/>
    <mergeCell ref="O60:P60"/>
    <mergeCell ref="Q60:S60"/>
    <mergeCell ref="V60:Y60"/>
    <mergeCell ref="B59:E59"/>
    <mergeCell ref="H59:L59"/>
    <mergeCell ref="O59:P59"/>
    <mergeCell ref="Q59:S59"/>
    <mergeCell ref="W14:X14"/>
    <mergeCell ref="A15:A16"/>
    <mergeCell ref="B15:B16"/>
    <mergeCell ref="C15:C16"/>
    <mergeCell ref="D15:D16"/>
    <mergeCell ref="E15:E16"/>
    <mergeCell ref="F15:F16"/>
    <mergeCell ref="G15:G16"/>
    <mergeCell ref="I15:I16"/>
    <mergeCell ref="R15:R16"/>
    <mergeCell ref="X15:X16"/>
    <mergeCell ref="C3:J3"/>
    <mergeCell ref="B5:D5"/>
    <mergeCell ref="E5:L5"/>
    <mergeCell ref="O5:T5"/>
    <mergeCell ref="B6:D6"/>
    <mergeCell ref="E6:L6"/>
    <mergeCell ref="O6:T6"/>
    <mergeCell ref="B9:D9"/>
    <mergeCell ref="O9:T9"/>
    <mergeCell ref="E9:K9"/>
    <mergeCell ref="B7:D7"/>
    <mergeCell ref="E7:L7"/>
    <mergeCell ref="O7:T7"/>
    <mergeCell ref="B8:D8"/>
    <mergeCell ref="E8:L8"/>
    <mergeCell ref="O8:T8"/>
    <mergeCell ref="A19:A20"/>
    <mergeCell ref="B19:B20"/>
    <mergeCell ref="C19:C20"/>
    <mergeCell ref="D19:D20"/>
    <mergeCell ref="E19:E20"/>
    <mergeCell ref="A23:A24"/>
    <mergeCell ref="B23:B24"/>
    <mergeCell ref="C23:C24"/>
    <mergeCell ref="D23:D24"/>
    <mergeCell ref="E23:E24"/>
    <mergeCell ref="F23:F24"/>
    <mergeCell ref="G23:G24"/>
    <mergeCell ref="R23:R24"/>
    <mergeCell ref="B11:I11"/>
    <mergeCell ref="A14:G14"/>
    <mergeCell ref="H14:H16"/>
    <mergeCell ref="I14:L14"/>
    <mergeCell ref="P14:V14"/>
    <mergeCell ref="D49:D50"/>
    <mergeCell ref="E49:E50"/>
    <mergeCell ref="F49:F50"/>
    <mergeCell ref="G49:G50"/>
    <mergeCell ref="R49:R50"/>
    <mergeCell ref="A17:A18"/>
    <mergeCell ref="B17:B18"/>
    <mergeCell ref="C17:C18"/>
    <mergeCell ref="D17:D18"/>
    <mergeCell ref="E17:E18"/>
    <mergeCell ref="F17:F18"/>
    <mergeCell ref="G17:G18"/>
    <mergeCell ref="R17:R18"/>
    <mergeCell ref="A41:A42"/>
    <mergeCell ref="B41:B42"/>
    <mergeCell ref="C41:C42"/>
    <mergeCell ref="D41:D42"/>
    <mergeCell ref="E41:E42"/>
    <mergeCell ref="F41:F42"/>
    <mergeCell ref="G41:G42"/>
    <mergeCell ref="R41:R42"/>
    <mergeCell ref="F19:F20"/>
    <mergeCell ref="G19:G20"/>
    <mergeCell ref="R19:R20"/>
    <mergeCell ref="B51:B52"/>
    <mergeCell ref="C51:C52"/>
    <mergeCell ref="D51:D52"/>
    <mergeCell ref="E51:E52"/>
    <mergeCell ref="F51:F52"/>
    <mergeCell ref="G51:G52"/>
    <mergeCell ref="R51:R52"/>
    <mergeCell ref="A21:A22"/>
    <mergeCell ref="B21:B22"/>
    <mergeCell ref="C21:C22"/>
    <mergeCell ref="D21:D22"/>
    <mergeCell ref="E21:E22"/>
    <mergeCell ref="F21:F22"/>
    <mergeCell ref="G21:G22"/>
    <mergeCell ref="R21:R22"/>
    <mergeCell ref="B47:B48"/>
    <mergeCell ref="C47:C48"/>
    <mergeCell ref="D47:D48"/>
    <mergeCell ref="E47:E48"/>
    <mergeCell ref="F47:F48"/>
    <mergeCell ref="G47:G48"/>
    <mergeCell ref="R47:R48"/>
    <mergeCell ref="B49:B50"/>
    <mergeCell ref="C49:C50"/>
  </mergeCells>
  <phoneticPr fontId="79" type="noConversion"/>
  <pageMargins left="0.17" right="0.17" top="0.27" bottom="0.3" header="0.17" footer="0.17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Y34"/>
  <sheetViews>
    <sheetView workbookViewId="0">
      <selection activeCell="N7" sqref="N7"/>
    </sheetView>
  </sheetViews>
  <sheetFormatPr baseColWidth="10" defaultRowHeight="14.4" x14ac:dyDescent="0.3"/>
  <cols>
    <col min="1" max="1" width="3.109375" customWidth="1"/>
    <col min="2" max="2" width="34.44140625" customWidth="1"/>
    <col min="3" max="3" width="18.44140625" customWidth="1"/>
    <col min="4" max="4" width="10.5546875" customWidth="1"/>
    <col min="5" max="5" width="9.6640625" customWidth="1"/>
    <col min="6" max="6" width="9.109375" customWidth="1"/>
    <col min="7" max="7" width="10.44140625" customWidth="1"/>
    <col min="8" max="8" width="13.44140625" customWidth="1"/>
    <col min="9" max="9" width="21.5546875" customWidth="1"/>
    <col min="10" max="11" width="11.33203125" customWidth="1"/>
    <col min="12" max="12" width="13" customWidth="1"/>
    <col min="13" max="13" width="15" customWidth="1"/>
    <col min="14" max="14" width="13.109375" customWidth="1"/>
    <col min="15" max="15" width="12.6640625" customWidth="1"/>
    <col min="16" max="16" width="12.109375" customWidth="1"/>
    <col min="17" max="17" width="12.6640625" customWidth="1"/>
    <col min="18" max="18" width="10.6640625" customWidth="1"/>
    <col min="19" max="19" width="11.88671875" customWidth="1"/>
    <col min="20" max="20" width="12.44140625" customWidth="1"/>
    <col min="21" max="21" width="14.109375" customWidth="1"/>
    <col min="22" max="22" width="15.5546875" customWidth="1"/>
    <col min="23" max="23" width="14" customWidth="1"/>
    <col min="24" max="24" width="13" customWidth="1"/>
  </cols>
  <sheetData>
    <row r="2" spans="1:24" ht="23.4" x14ac:dyDescent="0.45">
      <c r="A2" s="1"/>
      <c r="B2" s="20"/>
      <c r="C2" s="285"/>
      <c r="D2" s="285"/>
      <c r="E2" s="286" t="s">
        <v>0</v>
      </c>
      <c r="F2" s="287"/>
      <c r="G2" s="287"/>
      <c r="H2" s="230"/>
      <c r="I2" s="230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8" x14ac:dyDescent="0.35">
      <c r="B3" s="3"/>
      <c r="C3" s="4"/>
      <c r="D3" s="4"/>
      <c r="E3" s="4"/>
      <c r="F3" s="4"/>
      <c r="G3" s="4"/>
      <c r="J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21" customHeight="1" x14ac:dyDescent="0.3">
      <c r="B4" s="182" t="s">
        <v>1</v>
      </c>
      <c r="C4" s="482" t="s">
        <v>130</v>
      </c>
      <c r="D4" s="483"/>
      <c r="E4" s="483"/>
      <c r="F4" s="483"/>
      <c r="G4" s="483"/>
      <c r="H4" s="483"/>
      <c r="I4" s="484"/>
      <c r="J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18" customHeight="1" x14ac:dyDescent="0.3">
      <c r="B5" s="182" t="s">
        <v>3</v>
      </c>
      <c r="C5" s="482">
        <v>2026</v>
      </c>
      <c r="D5" s="483"/>
      <c r="E5" s="483"/>
      <c r="F5" s="483"/>
      <c r="G5" s="483"/>
      <c r="H5" s="483"/>
      <c r="I5" s="484"/>
      <c r="J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19.5" customHeight="1" x14ac:dyDescent="0.3">
      <c r="B6" s="182" t="s">
        <v>4</v>
      </c>
      <c r="C6" s="482" t="s">
        <v>132</v>
      </c>
      <c r="D6" s="483"/>
      <c r="E6" s="483"/>
      <c r="F6" s="483"/>
      <c r="G6" s="483"/>
      <c r="H6" s="483"/>
      <c r="I6" s="484"/>
      <c r="J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5.25" customHeight="1" x14ac:dyDescent="0.3">
      <c r="B7" s="182" t="s">
        <v>6</v>
      </c>
      <c r="C7" s="482" t="s">
        <v>70</v>
      </c>
      <c r="D7" s="483"/>
      <c r="E7" s="483"/>
      <c r="F7" s="483"/>
      <c r="G7" s="483"/>
      <c r="H7" s="483"/>
      <c r="I7" s="484"/>
      <c r="J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19.5" customHeight="1" x14ac:dyDescent="0.3">
      <c r="B8" s="183" t="s">
        <v>7</v>
      </c>
      <c r="C8" s="482" t="s">
        <v>135</v>
      </c>
      <c r="D8" s="483"/>
      <c r="E8" s="483"/>
      <c r="F8" s="483"/>
      <c r="G8" s="483"/>
      <c r="H8" s="483"/>
      <c r="I8" s="484"/>
      <c r="L8" s="5"/>
      <c r="O8" s="5"/>
      <c r="R8" s="5"/>
      <c r="U8" s="5"/>
      <c r="X8" s="5"/>
    </row>
    <row r="11" spans="1:24" ht="23.4" x14ac:dyDescent="0.45">
      <c r="A11" s="9"/>
      <c r="B11" s="232" t="s">
        <v>71</v>
      </c>
      <c r="C11" s="232"/>
      <c r="D11" s="232"/>
      <c r="E11" s="232"/>
      <c r="F11" s="232"/>
      <c r="G11" s="233"/>
      <c r="I11" s="5"/>
      <c r="L11" s="5"/>
      <c r="O11" s="5"/>
      <c r="R11" s="5"/>
      <c r="U11" s="5"/>
      <c r="X11" s="5"/>
    </row>
    <row r="12" spans="1:24" x14ac:dyDescent="0.3">
      <c r="L12" s="5"/>
      <c r="O12" s="5"/>
      <c r="R12" s="5"/>
      <c r="U12" s="5"/>
      <c r="X12" s="5"/>
    </row>
    <row r="13" spans="1:24" ht="15" thickBot="1" x14ac:dyDescent="0.35"/>
    <row r="14" spans="1:24" ht="15" thickBot="1" x14ac:dyDescent="0.35">
      <c r="A14" s="497" t="s">
        <v>9</v>
      </c>
      <c r="B14" s="498"/>
      <c r="C14" s="498"/>
      <c r="D14" s="498"/>
      <c r="E14" s="498"/>
      <c r="F14" s="498"/>
      <c r="G14" s="499"/>
      <c r="H14" s="500" t="s">
        <v>10</v>
      </c>
      <c r="I14" s="502" t="s">
        <v>72</v>
      </c>
      <c r="J14" s="503"/>
      <c r="K14" s="503"/>
      <c r="L14" s="504"/>
      <c r="M14" s="485" t="s">
        <v>12</v>
      </c>
      <c r="N14" s="486"/>
      <c r="O14" s="487"/>
      <c r="P14" s="485" t="s">
        <v>13</v>
      </c>
      <c r="Q14" s="486"/>
      <c r="R14" s="486"/>
      <c r="S14" s="486"/>
      <c r="T14" s="486"/>
      <c r="U14" s="486"/>
      <c r="V14" s="488"/>
      <c r="W14" s="489" t="s">
        <v>14</v>
      </c>
      <c r="X14" s="490"/>
    </row>
    <row r="15" spans="1:24" ht="55.2" x14ac:dyDescent="0.3">
      <c r="A15" s="491" t="s">
        <v>15</v>
      </c>
      <c r="B15" s="493" t="s">
        <v>16</v>
      </c>
      <c r="C15" s="493" t="s">
        <v>17</v>
      </c>
      <c r="D15" s="493" t="s">
        <v>18</v>
      </c>
      <c r="E15" s="493" t="s">
        <v>19</v>
      </c>
      <c r="F15" s="493" t="s">
        <v>73</v>
      </c>
      <c r="G15" s="495" t="s">
        <v>20</v>
      </c>
      <c r="H15" s="501"/>
      <c r="I15" s="505" t="s">
        <v>74</v>
      </c>
      <c r="J15" s="213" t="s">
        <v>75</v>
      </c>
      <c r="K15" s="213" t="s">
        <v>76</v>
      </c>
      <c r="L15" s="214" t="s">
        <v>23</v>
      </c>
      <c r="M15" s="215" t="s">
        <v>77</v>
      </c>
      <c r="N15" s="216" t="s">
        <v>78</v>
      </c>
      <c r="O15" s="217" t="s">
        <v>25</v>
      </c>
      <c r="P15" s="215" t="s">
        <v>26</v>
      </c>
      <c r="Q15" s="217" t="s">
        <v>79</v>
      </c>
      <c r="R15" s="507" t="s">
        <v>28</v>
      </c>
      <c r="S15" s="218" t="s">
        <v>81</v>
      </c>
      <c r="T15" s="216" t="s">
        <v>82</v>
      </c>
      <c r="U15" s="216" t="s">
        <v>83</v>
      </c>
      <c r="V15" s="219" t="s">
        <v>31</v>
      </c>
      <c r="W15" s="505" t="s">
        <v>32</v>
      </c>
      <c r="X15" s="509" t="s">
        <v>33</v>
      </c>
    </row>
    <row r="16" spans="1:24" ht="15" thickBot="1" x14ac:dyDescent="0.35">
      <c r="A16" s="492"/>
      <c r="B16" s="494"/>
      <c r="C16" s="494"/>
      <c r="D16" s="494"/>
      <c r="E16" s="494"/>
      <c r="F16" s="494"/>
      <c r="G16" s="496"/>
      <c r="H16" s="501"/>
      <c r="I16" s="506"/>
      <c r="J16" s="220" t="s">
        <v>84</v>
      </c>
      <c r="K16" s="221" t="s">
        <v>35</v>
      </c>
      <c r="L16" s="222" t="s">
        <v>85</v>
      </c>
      <c r="M16" s="223" t="s">
        <v>36</v>
      </c>
      <c r="N16" s="220" t="s">
        <v>84</v>
      </c>
      <c r="O16" s="224" t="s">
        <v>86</v>
      </c>
      <c r="P16" s="223" t="s">
        <v>87</v>
      </c>
      <c r="Q16" s="225" t="s">
        <v>84</v>
      </c>
      <c r="R16" s="508"/>
      <c r="S16" s="226" t="s">
        <v>87</v>
      </c>
      <c r="T16" s="227" t="s">
        <v>88</v>
      </c>
      <c r="U16" s="227" t="s">
        <v>35</v>
      </c>
      <c r="V16" s="228" t="s">
        <v>38</v>
      </c>
      <c r="W16" s="506"/>
      <c r="X16" s="510"/>
    </row>
    <row r="17" spans="1:25" ht="19.5" customHeight="1" thickBot="1" x14ac:dyDescent="0.35">
      <c r="A17" s="475">
        <v>1</v>
      </c>
      <c r="B17" s="477" t="s">
        <v>146</v>
      </c>
      <c r="C17" s="369"/>
      <c r="D17" s="371">
        <v>10</v>
      </c>
      <c r="E17" s="371" t="s">
        <v>39</v>
      </c>
      <c r="F17" s="480">
        <v>1</v>
      </c>
      <c r="G17" s="480" t="s">
        <v>65</v>
      </c>
      <c r="H17" s="191" t="s">
        <v>41</v>
      </c>
      <c r="I17" s="137"/>
      <c r="J17" s="137"/>
      <c r="K17" s="138"/>
      <c r="L17" s="139"/>
      <c r="M17" s="140"/>
      <c r="N17" s="137"/>
      <c r="O17" s="141"/>
      <c r="P17" s="137"/>
      <c r="Q17" s="192"/>
      <c r="R17" s="473"/>
      <c r="S17" s="137"/>
      <c r="T17" s="138"/>
      <c r="U17" s="142"/>
      <c r="V17" s="142"/>
      <c r="W17" s="142">
        <v>44809</v>
      </c>
      <c r="X17" s="143">
        <v>46270</v>
      </c>
    </row>
    <row r="18" spans="1:25" ht="27.75" customHeight="1" thickBot="1" x14ac:dyDescent="0.35">
      <c r="A18" s="476"/>
      <c r="B18" s="478"/>
      <c r="C18" s="479"/>
      <c r="D18" s="372"/>
      <c r="E18" s="386"/>
      <c r="F18" s="481"/>
      <c r="G18" s="481"/>
      <c r="H18" s="193" t="s">
        <v>42</v>
      </c>
      <c r="I18" s="193"/>
      <c r="J18" s="193"/>
      <c r="K18" s="193"/>
      <c r="L18" s="193"/>
      <c r="M18" s="193"/>
      <c r="N18" s="193"/>
      <c r="O18" s="193"/>
      <c r="P18" s="193"/>
      <c r="Q18" s="194"/>
      <c r="R18" s="474"/>
      <c r="S18" s="193"/>
      <c r="T18" s="193"/>
      <c r="U18" s="193"/>
      <c r="V18" s="193"/>
      <c r="W18" s="193"/>
      <c r="X18" s="193"/>
    </row>
    <row r="19" spans="1:25" ht="19.5" customHeight="1" thickBot="1" x14ac:dyDescent="0.35">
      <c r="A19" s="475">
        <v>1</v>
      </c>
      <c r="B19" s="477" t="s">
        <v>147</v>
      </c>
      <c r="C19" s="369"/>
      <c r="D19" s="371">
        <v>10</v>
      </c>
      <c r="E19" s="371" t="s">
        <v>39</v>
      </c>
      <c r="F19" s="480">
        <v>1</v>
      </c>
      <c r="G19" s="480" t="s">
        <v>55</v>
      </c>
      <c r="H19" s="191" t="s">
        <v>41</v>
      </c>
      <c r="I19" s="137"/>
      <c r="J19" s="137"/>
      <c r="K19" s="138"/>
      <c r="L19" s="139"/>
      <c r="M19" s="140"/>
      <c r="N19" s="137"/>
      <c r="O19" s="141"/>
      <c r="P19" s="137"/>
      <c r="Q19" s="192"/>
      <c r="R19" s="473"/>
      <c r="S19" s="137"/>
      <c r="T19" s="138"/>
      <c r="U19" s="142"/>
      <c r="V19" s="142"/>
      <c r="W19" s="142">
        <v>45957</v>
      </c>
      <c r="X19" s="143">
        <v>46125</v>
      </c>
    </row>
    <row r="20" spans="1:25" ht="27.75" customHeight="1" thickBot="1" x14ac:dyDescent="0.35">
      <c r="A20" s="476"/>
      <c r="B20" s="478"/>
      <c r="C20" s="479"/>
      <c r="D20" s="372"/>
      <c r="E20" s="386"/>
      <c r="F20" s="481"/>
      <c r="G20" s="481"/>
      <c r="H20" s="193" t="s">
        <v>42</v>
      </c>
      <c r="I20" s="193"/>
      <c r="J20" s="193"/>
      <c r="K20" s="193"/>
      <c r="L20" s="193"/>
      <c r="M20" s="193"/>
      <c r="N20" s="193"/>
      <c r="O20" s="193"/>
      <c r="P20" s="193"/>
      <c r="Q20" s="194"/>
      <c r="R20" s="474"/>
      <c r="S20" s="193"/>
      <c r="T20" s="193"/>
      <c r="U20" s="193"/>
      <c r="V20" s="193"/>
      <c r="W20" s="193"/>
      <c r="X20" s="193"/>
    </row>
    <row r="21" spans="1:25" ht="19.5" customHeight="1" thickBot="1" x14ac:dyDescent="0.35">
      <c r="A21" s="475">
        <v>1</v>
      </c>
      <c r="B21" s="477" t="s">
        <v>136</v>
      </c>
      <c r="C21" s="369"/>
      <c r="D21" s="371">
        <v>10</v>
      </c>
      <c r="E21" s="371" t="s">
        <v>39</v>
      </c>
      <c r="F21" s="480">
        <v>1</v>
      </c>
      <c r="G21" s="480" t="s">
        <v>55</v>
      </c>
      <c r="H21" s="191" t="s">
        <v>41</v>
      </c>
      <c r="I21" s="137"/>
      <c r="J21" s="137"/>
      <c r="K21" s="138"/>
      <c r="L21" s="139"/>
      <c r="M21" s="140"/>
      <c r="N21" s="137"/>
      <c r="O21" s="141"/>
      <c r="P21" s="137"/>
      <c r="Q21" s="192"/>
      <c r="R21" s="473"/>
      <c r="S21" s="137"/>
      <c r="T21" s="138"/>
      <c r="U21" s="142"/>
      <c r="V21" s="142"/>
      <c r="W21" s="142">
        <v>45978</v>
      </c>
      <c r="X21" s="143">
        <v>46197</v>
      </c>
    </row>
    <row r="22" spans="1:25" ht="27.75" customHeight="1" thickBot="1" x14ac:dyDescent="0.35">
      <c r="A22" s="476"/>
      <c r="B22" s="478"/>
      <c r="C22" s="479"/>
      <c r="D22" s="372"/>
      <c r="E22" s="386"/>
      <c r="F22" s="481"/>
      <c r="G22" s="481"/>
      <c r="H22" s="193" t="s">
        <v>42</v>
      </c>
      <c r="I22" s="193"/>
      <c r="J22" s="193"/>
      <c r="K22" s="193"/>
      <c r="L22" s="193"/>
      <c r="M22" s="193"/>
      <c r="N22" s="193"/>
      <c r="O22" s="193"/>
      <c r="P22" s="193"/>
      <c r="Q22" s="194"/>
      <c r="R22" s="474"/>
      <c r="S22" s="193"/>
      <c r="T22" s="193"/>
      <c r="U22" s="193"/>
      <c r="V22" s="193"/>
      <c r="W22" s="193"/>
      <c r="X22" s="193"/>
    </row>
    <row r="23" spans="1:25" ht="19.5" customHeight="1" thickBot="1" x14ac:dyDescent="0.35">
      <c r="A23" s="195"/>
      <c r="B23" s="196" t="s">
        <v>43</v>
      </c>
      <c r="C23" s="291"/>
      <c r="D23" s="197"/>
      <c r="E23" s="198"/>
      <c r="F23" s="198"/>
      <c r="G23" s="199"/>
      <c r="H23" s="200"/>
      <c r="I23" s="201"/>
      <c r="J23" s="202"/>
      <c r="K23" s="202"/>
      <c r="L23" s="203"/>
      <c r="M23" s="204"/>
      <c r="N23" s="205"/>
      <c r="O23" s="206"/>
      <c r="P23" s="207"/>
      <c r="Q23" s="207"/>
      <c r="R23" s="208"/>
      <c r="S23" s="205"/>
      <c r="T23" s="205"/>
      <c r="U23" s="209"/>
      <c r="V23" s="210"/>
      <c r="W23" s="211"/>
      <c r="X23" s="212"/>
    </row>
    <row r="24" spans="1:25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23"/>
      <c r="R24" s="1"/>
      <c r="S24" s="1"/>
      <c r="T24" s="1"/>
      <c r="U24" s="1"/>
      <c r="V24" s="1"/>
      <c r="W24" s="2"/>
      <c r="X24" s="2"/>
    </row>
    <row r="25" spans="1:25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23"/>
      <c r="R25" s="1"/>
      <c r="S25" s="1"/>
      <c r="T25" s="1"/>
      <c r="U25" s="1"/>
      <c r="V25" s="1"/>
      <c r="W25" s="2"/>
      <c r="X25" s="2"/>
    </row>
    <row r="26" spans="1:25" ht="15" thickBot="1" x14ac:dyDescent="0.35"/>
    <row r="27" spans="1:25" ht="18.75" customHeight="1" thickBot="1" x14ac:dyDescent="0.35">
      <c r="B27" s="457" t="s">
        <v>44</v>
      </c>
      <c r="C27" s="458"/>
      <c r="D27" s="458"/>
      <c r="E27" s="458"/>
      <c r="F27" s="459"/>
    </row>
    <row r="28" spans="1:25" ht="19.5" customHeight="1" thickBot="1" x14ac:dyDescent="0.35">
      <c r="B28" s="437" t="s">
        <v>45</v>
      </c>
      <c r="C28" s="437"/>
      <c r="D28" s="437"/>
      <c r="E28" s="437"/>
      <c r="H28" s="438" t="s">
        <v>46</v>
      </c>
      <c r="I28" s="439"/>
      <c r="J28" s="439"/>
      <c r="K28" s="439"/>
      <c r="L28" s="440"/>
      <c r="O28" s="441" t="s">
        <v>47</v>
      </c>
      <c r="P28" s="442"/>
      <c r="Q28" s="443" t="s">
        <v>48</v>
      </c>
      <c r="R28" s="444"/>
      <c r="S28" s="445"/>
      <c r="U28" s="429" t="s">
        <v>19</v>
      </c>
      <c r="V28" s="430"/>
      <c r="W28" s="430"/>
      <c r="X28" s="430"/>
      <c r="Y28" s="431"/>
    </row>
    <row r="29" spans="1:25" ht="18.600000000000001" thickBot="1" x14ac:dyDescent="0.35">
      <c r="B29" s="420" t="s">
        <v>49</v>
      </c>
      <c r="C29" s="420"/>
      <c r="D29" s="420"/>
      <c r="E29" s="420"/>
      <c r="H29" s="13" t="s">
        <v>50</v>
      </c>
      <c r="I29" s="14"/>
      <c r="J29" s="432" t="s">
        <v>51</v>
      </c>
      <c r="K29" s="433"/>
      <c r="L29" s="434"/>
      <c r="O29" s="435">
        <v>1</v>
      </c>
      <c r="P29" s="436"/>
      <c r="Q29" s="417" t="s">
        <v>52</v>
      </c>
      <c r="R29" s="418"/>
      <c r="S29" s="419"/>
      <c r="U29" s="26" t="s">
        <v>39</v>
      </c>
      <c r="V29" s="417" t="s">
        <v>53</v>
      </c>
      <c r="W29" s="418"/>
      <c r="X29" s="418"/>
      <c r="Y29" s="419"/>
    </row>
    <row r="30" spans="1:25" ht="18.600000000000001" thickBot="1" x14ac:dyDescent="0.35">
      <c r="B30" s="420" t="s">
        <v>54</v>
      </c>
      <c r="C30" s="420"/>
      <c r="D30" s="420"/>
      <c r="E30" s="420"/>
      <c r="H30" s="15" t="s">
        <v>55</v>
      </c>
      <c r="I30" s="16"/>
      <c r="J30" s="421" t="s">
        <v>56</v>
      </c>
      <c r="K30" s="422"/>
      <c r="L30" s="423"/>
      <c r="O30" s="424">
        <v>2</v>
      </c>
      <c r="P30" s="425"/>
      <c r="Q30" s="417" t="s">
        <v>57</v>
      </c>
      <c r="R30" s="418"/>
      <c r="S30" s="419"/>
      <c r="U30" s="27" t="s">
        <v>58</v>
      </c>
      <c r="V30" s="417" t="s">
        <v>59</v>
      </c>
      <c r="W30" s="418"/>
      <c r="X30" s="418"/>
      <c r="Y30" s="419"/>
    </row>
    <row r="31" spans="1:25" ht="18.600000000000001" thickBot="1" x14ac:dyDescent="0.35">
      <c r="B31" s="420" t="s">
        <v>60</v>
      </c>
      <c r="C31" s="420"/>
      <c r="D31" s="420"/>
      <c r="E31" s="420"/>
      <c r="H31" s="13" t="s">
        <v>40</v>
      </c>
      <c r="I31" s="14"/>
      <c r="J31" s="421" t="s">
        <v>91</v>
      </c>
      <c r="K31" s="422"/>
      <c r="L31" s="423"/>
      <c r="O31" s="424">
        <v>3</v>
      </c>
      <c r="P31" s="425"/>
      <c r="Q31" s="417" t="s">
        <v>61</v>
      </c>
      <c r="R31" s="418"/>
      <c r="S31" s="419"/>
      <c r="U31" s="28" t="s">
        <v>62</v>
      </c>
      <c r="V31" s="426" t="s">
        <v>63</v>
      </c>
      <c r="W31" s="427"/>
      <c r="X31" s="427"/>
      <c r="Y31" s="428"/>
    </row>
    <row r="32" spans="1:25" ht="18.600000000000001" thickBot="1" x14ac:dyDescent="0.35">
      <c r="B32" s="420" t="s">
        <v>64</v>
      </c>
      <c r="C32" s="420"/>
      <c r="D32" s="420"/>
      <c r="E32" s="420"/>
      <c r="H32" s="15" t="s">
        <v>65</v>
      </c>
      <c r="I32" s="16"/>
      <c r="J32" s="421" t="s">
        <v>66</v>
      </c>
      <c r="K32" s="422"/>
      <c r="L32" s="423"/>
      <c r="O32" s="460">
        <v>4</v>
      </c>
      <c r="P32" s="461"/>
      <c r="Q32" s="426" t="s">
        <v>67</v>
      </c>
      <c r="R32" s="427"/>
      <c r="S32" s="428"/>
    </row>
    <row r="33" spans="2:12" ht="18.600000000000001" thickBot="1" x14ac:dyDescent="0.35">
      <c r="B33" s="420" t="s">
        <v>68</v>
      </c>
      <c r="C33" s="420"/>
      <c r="D33" s="420"/>
      <c r="E33" s="420"/>
      <c r="H33" s="17" t="s">
        <v>92</v>
      </c>
      <c r="I33" s="18"/>
      <c r="J33" s="454" t="s">
        <v>93</v>
      </c>
      <c r="K33" s="455"/>
      <c r="L33" s="456"/>
    </row>
    <row r="34" spans="2:12" ht="15.6" x14ac:dyDescent="0.3">
      <c r="B34" s="420" t="s">
        <v>69</v>
      </c>
      <c r="C34" s="420"/>
      <c r="D34" s="420"/>
      <c r="E34" s="420"/>
    </row>
  </sheetData>
  <mergeCells count="74">
    <mergeCell ref="B34:E34"/>
    <mergeCell ref="B27:F27"/>
    <mergeCell ref="B28:E28"/>
    <mergeCell ref="H28:L28"/>
    <mergeCell ref="O28:P28"/>
    <mergeCell ref="B29:E29"/>
    <mergeCell ref="J29:L29"/>
    <mergeCell ref="O29:P29"/>
    <mergeCell ref="B30:E30"/>
    <mergeCell ref="J30:L30"/>
    <mergeCell ref="O30:P30"/>
    <mergeCell ref="B31:E31"/>
    <mergeCell ref="J31:L31"/>
    <mergeCell ref="O31:P31"/>
    <mergeCell ref="B32:E32"/>
    <mergeCell ref="J32:L32"/>
    <mergeCell ref="O32:P32"/>
    <mergeCell ref="Q32:S32"/>
    <mergeCell ref="B33:E33"/>
    <mergeCell ref="J33:L33"/>
    <mergeCell ref="Q31:S31"/>
    <mergeCell ref="V31:Y31"/>
    <mergeCell ref="Q30:S30"/>
    <mergeCell ref="V30:Y30"/>
    <mergeCell ref="Q28:S28"/>
    <mergeCell ref="U28:Y28"/>
    <mergeCell ref="Q29:S29"/>
    <mergeCell ref="V29:Y29"/>
    <mergeCell ref="X15:X16"/>
    <mergeCell ref="A21:A22"/>
    <mergeCell ref="B21:B22"/>
    <mergeCell ref="C21:C22"/>
    <mergeCell ref="D21:D22"/>
    <mergeCell ref="E21:E22"/>
    <mergeCell ref="F21:F22"/>
    <mergeCell ref="G21:G22"/>
    <mergeCell ref="R21:R22"/>
    <mergeCell ref="A17:A18"/>
    <mergeCell ref="B17:B18"/>
    <mergeCell ref="C17:C18"/>
    <mergeCell ref="D17:D18"/>
    <mergeCell ref="E17:E18"/>
    <mergeCell ref="F17:F18"/>
    <mergeCell ref="G17:G18"/>
    <mergeCell ref="M14:O14"/>
    <mergeCell ref="P14:V14"/>
    <mergeCell ref="W14:X14"/>
    <mergeCell ref="A15:A16"/>
    <mergeCell ref="B15:B16"/>
    <mergeCell ref="C15:C16"/>
    <mergeCell ref="D15:D16"/>
    <mergeCell ref="E15:E16"/>
    <mergeCell ref="F15:F16"/>
    <mergeCell ref="G15:G16"/>
    <mergeCell ref="A14:G14"/>
    <mergeCell ref="H14:H16"/>
    <mergeCell ref="I14:L14"/>
    <mergeCell ref="I15:I16"/>
    <mergeCell ref="R15:R16"/>
    <mergeCell ref="W15:W16"/>
    <mergeCell ref="C4:I4"/>
    <mergeCell ref="C5:I5"/>
    <mergeCell ref="C6:I6"/>
    <mergeCell ref="C7:I7"/>
    <mergeCell ref="C8:I8"/>
    <mergeCell ref="R17:R18"/>
    <mergeCell ref="A19:A20"/>
    <mergeCell ref="B19:B20"/>
    <mergeCell ref="C19:C20"/>
    <mergeCell ref="D19:D20"/>
    <mergeCell ref="E19:E20"/>
    <mergeCell ref="F19:F20"/>
    <mergeCell ref="G19:G20"/>
    <mergeCell ref="R19:R20"/>
  </mergeCells>
  <pageMargins left="0.3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AH40"/>
  <sheetViews>
    <sheetView topLeftCell="B1" workbookViewId="0">
      <selection activeCell="C11" sqref="C11:I11"/>
    </sheetView>
  </sheetViews>
  <sheetFormatPr baseColWidth="10" defaultRowHeight="14.4" x14ac:dyDescent="0.3"/>
  <cols>
    <col min="1" max="1" width="5.44140625" style="107" customWidth="1"/>
    <col min="2" max="2" width="44.6640625" style="107" customWidth="1"/>
    <col min="3" max="3" width="17.6640625" style="107" bestFit="1" customWidth="1"/>
    <col min="4" max="4" width="9.6640625" style="107" customWidth="1"/>
    <col min="5" max="5" width="11.44140625" style="107" customWidth="1"/>
    <col min="6" max="6" width="7.5546875" style="107" customWidth="1"/>
    <col min="7" max="7" width="10.33203125" style="107" bestFit="1" customWidth="1"/>
    <col min="8" max="8" width="15" style="107" bestFit="1" customWidth="1"/>
    <col min="9" max="9" width="14" style="107" customWidth="1"/>
    <col min="10" max="11" width="12.6640625" style="107" customWidth="1"/>
    <col min="12" max="12" width="14.5546875" style="107" customWidth="1"/>
    <col min="13" max="13" width="12.6640625" style="107" customWidth="1"/>
    <col min="14" max="14" width="13" style="107" customWidth="1"/>
    <col min="15" max="15" width="14.44140625" style="107" customWidth="1"/>
    <col min="16" max="16" width="12.6640625" style="107" customWidth="1"/>
    <col min="17" max="17" width="13.44140625" style="107" customWidth="1"/>
    <col min="18" max="18" width="12.6640625" style="107" customWidth="1"/>
    <col min="19" max="19" width="14.33203125" style="107" customWidth="1"/>
    <col min="20" max="20" width="15.109375" style="107" customWidth="1"/>
    <col min="21" max="21" width="15.5546875" style="107" customWidth="1"/>
    <col min="22" max="22" width="13.88671875" style="107" customWidth="1"/>
    <col min="23" max="23" width="15.33203125" style="107" customWidth="1"/>
    <col min="24" max="25" width="12.6640625" style="107" customWidth="1"/>
    <col min="26" max="26" width="13.6640625" style="107" customWidth="1"/>
    <col min="27" max="27" width="14.44140625" style="107" customWidth="1"/>
    <col min="28" max="30" width="12.6640625" style="107" customWidth="1"/>
    <col min="31" max="31" width="14.33203125" style="107" customWidth="1"/>
    <col min="32" max="32" width="14.109375" style="107" customWidth="1"/>
    <col min="33" max="39" width="12.6640625" style="107" customWidth="1"/>
    <col min="40" max="256" width="11.44140625" style="107"/>
    <col min="257" max="257" width="5.44140625" style="107" customWidth="1"/>
    <col min="258" max="258" width="44.6640625" style="107" customWidth="1"/>
    <col min="259" max="259" width="17.6640625" style="107" bestFit="1" customWidth="1"/>
    <col min="260" max="260" width="10.44140625" style="107" bestFit="1" customWidth="1"/>
    <col min="261" max="261" width="10.88671875" style="107" bestFit="1" customWidth="1"/>
    <col min="262" max="262" width="6" style="107" bestFit="1" customWidth="1"/>
    <col min="263" max="263" width="10.33203125" style="107" bestFit="1" customWidth="1"/>
    <col min="264" max="264" width="15" style="107" bestFit="1" customWidth="1"/>
    <col min="265" max="265" width="12.44140625" style="107" bestFit="1" customWidth="1"/>
    <col min="266" max="267" width="12.6640625" style="107" customWidth="1"/>
    <col min="268" max="268" width="13.109375" style="107" customWidth="1"/>
    <col min="269" max="274" width="12.6640625" style="107" customWidth="1"/>
    <col min="275" max="275" width="14.33203125" style="107" customWidth="1"/>
    <col min="276" max="276" width="15.109375" style="107" customWidth="1"/>
    <col min="277" max="277" width="12.6640625" style="107" customWidth="1"/>
    <col min="278" max="278" width="13.88671875" style="107" customWidth="1"/>
    <col min="279" max="279" width="15.33203125" style="107" customWidth="1"/>
    <col min="280" max="281" width="12.6640625" style="107" customWidth="1"/>
    <col min="282" max="282" width="13.6640625" style="107" customWidth="1"/>
    <col min="283" max="283" width="14.44140625" style="107" customWidth="1"/>
    <col min="284" max="286" width="12.6640625" style="107" customWidth="1"/>
    <col min="287" max="287" width="14.33203125" style="107" customWidth="1"/>
    <col min="288" max="288" width="14.109375" style="107" customWidth="1"/>
    <col min="289" max="295" width="12.6640625" style="107" customWidth="1"/>
    <col min="296" max="512" width="11.44140625" style="107"/>
    <col min="513" max="513" width="5.44140625" style="107" customWidth="1"/>
    <col min="514" max="514" width="44.6640625" style="107" customWidth="1"/>
    <col min="515" max="515" width="17.6640625" style="107" bestFit="1" customWidth="1"/>
    <col min="516" max="516" width="10.44140625" style="107" bestFit="1" customWidth="1"/>
    <col min="517" max="517" width="10.88671875" style="107" bestFit="1" customWidth="1"/>
    <col min="518" max="518" width="6" style="107" bestFit="1" customWidth="1"/>
    <col min="519" max="519" width="10.33203125" style="107" bestFit="1" customWidth="1"/>
    <col min="520" max="520" width="15" style="107" bestFit="1" customWidth="1"/>
    <col min="521" max="521" width="12.44140625" style="107" bestFit="1" customWidth="1"/>
    <col min="522" max="523" width="12.6640625" style="107" customWidth="1"/>
    <col min="524" max="524" width="13.109375" style="107" customWidth="1"/>
    <col min="525" max="530" width="12.6640625" style="107" customWidth="1"/>
    <col min="531" max="531" width="14.33203125" style="107" customWidth="1"/>
    <col min="532" max="532" width="15.109375" style="107" customWidth="1"/>
    <col min="533" max="533" width="12.6640625" style="107" customWidth="1"/>
    <col min="534" max="534" width="13.88671875" style="107" customWidth="1"/>
    <col min="535" max="535" width="15.33203125" style="107" customWidth="1"/>
    <col min="536" max="537" width="12.6640625" style="107" customWidth="1"/>
    <col min="538" max="538" width="13.6640625" style="107" customWidth="1"/>
    <col min="539" max="539" width="14.44140625" style="107" customWidth="1"/>
    <col min="540" max="542" width="12.6640625" style="107" customWidth="1"/>
    <col min="543" max="543" width="14.33203125" style="107" customWidth="1"/>
    <col min="544" max="544" width="14.109375" style="107" customWidth="1"/>
    <col min="545" max="551" width="12.6640625" style="107" customWidth="1"/>
    <col min="552" max="768" width="11.44140625" style="107"/>
    <col min="769" max="769" width="5.44140625" style="107" customWidth="1"/>
    <col min="770" max="770" width="44.6640625" style="107" customWidth="1"/>
    <col min="771" max="771" width="17.6640625" style="107" bestFit="1" customWidth="1"/>
    <col min="772" max="772" width="10.44140625" style="107" bestFit="1" customWidth="1"/>
    <col min="773" max="773" width="10.88671875" style="107" bestFit="1" customWidth="1"/>
    <col min="774" max="774" width="6" style="107" bestFit="1" customWidth="1"/>
    <col min="775" max="775" width="10.33203125" style="107" bestFit="1" customWidth="1"/>
    <col min="776" max="776" width="15" style="107" bestFit="1" customWidth="1"/>
    <col min="777" max="777" width="12.44140625" style="107" bestFit="1" customWidth="1"/>
    <col min="778" max="779" width="12.6640625" style="107" customWidth="1"/>
    <col min="780" max="780" width="13.109375" style="107" customWidth="1"/>
    <col min="781" max="786" width="12.6640625" style="107" customWidth="1"/>
    <col min="787" max="787" width="14.33203125" style="107" customWidth="1"/>
    <col min="788" max="788" width="15.109375" style="107" customWidth="1"/>
    <col min="789" max="789" width="12.6640625" style="107" customWidth="1"/>
    <col min="790" max="790" width="13.88671875" style="107" customWidth="1"/>
    <col min="791" max="791" width="15.33203125" style="107" customWidth="1"/>
    <col min="792" max="793" width="12.6640625" style="107" customWidth="1"/>
    <col min="794" max="794" width="13.6640625" style="107" customWidth="1"/>
    <col min="795" max="795" width="14.44140625" style="107" customWidth="1"/>
    <col min="796" max="798" width="12.6640625" style="107" customWidth="1"/>
    <col min="799" max="799" width="14.33203125" style="107" customWidth="1"/>
    <col min="800" max="800" width="14.109375" style="107" customWidth="1"/>
    <col min="801" max="807" width="12.6640625" style="107" customWidth="1"/>
    <col min="808" max="1024" width="11.44140625" style="107"/>
    <col min="1025" max="1025" width="5.44140625" style="107" customWidth="1"/>
    <col min="1026" max="1026" width="44.6640625" style="107" customWidth="1"/>
    <col min="1027" max="1027" width="17.6640625" style="107" bestFit="1" customWidth="1"/>
    <col min="1028" max="1028" width="10.44140625" style="107" bestFit="1" customWidth="1"/>
    <col min="1029" max="1029" width="10.88671875" style="107" bestFit="1" customWidth="1"/>
    <col min="1030" max="1030" width="6" style="107" bestFit="1" customWidth="1"/>
    <col min="1031" max="1031" width="10.33203125" style="107" bestFit="1" customWidth="1"/>
    <col min="1032" max="1032" width="15" style="107" bestFit="1" customWidth="1"/>
    <col min="1033" max="1033" width="12.44140625" style="107" bestFit="1" customWidth="1"/>
    <col min="1034" max="1035" width="12.6640625" style="107" customWidth="1"/>
    <col min="1036" max="1036" width="13.109375" style="107" customWidth="1"/>
    <col min="1037" max="1042" width="12.6640625" style="107" customWidth="1"/>
    <col min="1043" max="1043" width="14.33203125" style="107" customWidth="1"/>
    <col min="1044" max="1044" width="15.109375" style="107" customWidth="1"/>
    <col min="1045" max="1045" width="12.6640625" style="107" customWidth="1"/>
    <col min="1046" max="1046" width="13.88671875" style="107" customWidth="1"/>
    <col min="1047" max="1047" width="15.33203125" style="107" customWidth="1"/>
    <col min="1048" max="1049" width="12.6640625" style="107" customWidth="1"/>
    <col min="1050" max="1050" width="13.6640625" style="107" customWidth="1"/>
    <col min="1051" max="1051" width="14.44140625" style="107" customWidth="1"/>
    <col min="1052" max="1054" width="12.6640625" style="107" customWidth="1"/>
    <col min="1055" max="1055" width="14.33203125" style="107" customWidth="1"/>
    <col min="1056" max="1056" width="14.109375" style="107" customWidth="1"/>
    <col min="1057" max="1063" width="12.6640625" style="107" customWidth="1"/>
    <col min="1064" max="1280" width="11.44140625" style="107"/>
    <col min="1281" max="1281" width="5.44140625" style="107" customWidth="1"/>
    <col min="1282" max="1282" width="44.6640625" style="107" customWidth="1"/>
    <col min="1283" max="1283" width="17.6640625" style="107" bestFit="1" customWidth="1"/>
    <col min="1284" max="1284" width="10.44140625" style="107" bestFit="1" customWidth="1"/>
    <col min="1285" max="1285" width="10.88671875" style="107" bestFit="1" customWidth="1"/>
    <col min="1286" max="1286" width="6" style="107" bestFit="1" customWidth="1"/>
    <col min="1287" max="1287" width="10.33203125" style="107" bestFit="1" customWidth="1"/>
    <col min="1288" max="1288" width="15" style="107" bestFit="1" customWidth="1"/>
    <col min="1289" max="1289" width="12.44140625" style="107" bestFit="1" customWidth="1"/>
    <col min="1290" max="1291" width="12.6640625" style="107" customWidth="1"/>
    <col min="1292" max="1292" width="13.109375" style="107" customWidth="1"/>
    <col min="1293" max="1298" width="12.6640625" style="107" customWidth="1"/>
    <col min="1299" max="1299" width="14.33203125" style="107" customWidth="1"/>
    <col min="1300" max="1300" width="15.109375" style="107" customWidth="1"/>
    <col min="1301" max="1301" width="12.6640625" style="107" customWidth="1"/>
    <col min="1302" max="1302" width="13.88671875" style="107" customWidth="1"/>
    <col min="1303" max="1303" width="15.33203125" style="107" customWidth="1"/>
    <col min="1304" max="1305" width="12.6640625" style="107" customWidth="1"/>
    <col min="1306" max="1306" width="13.6640625" style="107" customWidth="1"/>
    <col min="1307" max="1307" width="14.44140625" style="107" customWidth="1"/>
    <col min="1308" max="1310" width="12.6640625" style="107" customWidth="1"/>
    <col min="1311" max="1311" width="14.33203125" style="107" customWidth="1"/>
    <col min="1312" max="1312" width="14.109375" style="107" customWidth="1"/>
    <col min="1313" max="1319" width="12.6640625" style="107" customWidth="1"/>
    <col min="1320" max="1536" width="11.44140625" style="107"/>
    <col min="1537" max="1537" width="5.44140625" style="107" customWidth="1"/>
    <col min="1538" max="1538" width="44.6640625" style="107" customWidth="1"/>
    <col min="1539" max="1539" width="17.6640625" style="107" bestFit="1" customWidth="1"/>
    <col min="1540" max="1540" width="10.44140625" style="107" bestFit="1" customWidth="1"/>
    <col min="1541" max="1541" width="10.88671875" style="107" bestFit="1" customWidth="1"/>
    <col min="1542" max="1542" width="6" style="107" bestFit="1" customWidth="1"/>
    <col min="1543" max="1543" width="10.33203125" style="107" bestFit="1" customWidth="1"/>
    <col min="1544" max="1544" width="15" style="107" bestFit="1" customWidth="1"/>
    <col min="1545" max="1545" width="12.44140625" style="107" bestFit="1" customWidth="1"/>
    <col min="1546" max="1547" width="12.6640625" style="107" customWidth="1"/>
    <col min="1548" max="1548" width="13.109375" style="107" customWidth="1"/>
    <col min="1549" max="1554" width="12.6640625" style="107" customWidth="1"/>
    <col min="1555" max="1555" width="14.33203125" style="107" customWidth="1"/>
    <col min="1556" max="1556" width="15.109375" style="107" customWidth="1"/>
    <col min="1557" max="1557" width="12.6640625" style="107" customWidth="1"/>
    <col min="1558" max="1558" width="13.88671875" style="107" customWidth="1"/>
    <col min="1559" max="1559" width="15.33203125" style="107" customWidth="1"/>
    <col min="1560" max="1561" width="12.6640625" style="107" customWidth="1"/>
    <col min="1562" max="1562" width="13.6640625" style="107" customWidth="1"/>
    <col min="1563" max="1563" width="14.44140625" style="107" customWidth="1"/>
    <col min="1564" max="1566" width="12.6640625" style="107" customWidth="1"/>
    <col min="1567" max="1567" width="14.33203125" style="107" customWidth="1"/>
    <col min="1568" max="1568" width="14.109375" style="107" customWidth="1"/>
    <col min="1569" max="1575" width="12.6640625" style="107" customWidth="1"/>
    <col min="1576" max="1792" width="11.44140625" style="107"/>
    <col min="1793" max="1793" width="5.44140625" style="107" customWidth="1"/>
    <col min="1794" max="1794" width="44.6640625" style="107" customWidth="1"/>
    <col min="1795" max="1795" width="17.6640625" style="107" bestFit="1" customWidth="1"/>
    <col min="1796" max="1796" width="10.44140625" style="107" bestFit="1" customWidth="1"/>
    <col min="1797" max="1797" width="10.88671875" style="107" bestFit="1" customWidth="1"/>
    <col min="1798" max="1798" width="6" style="107" bestFit="1" customWidth="1"/>
    <col min="1799" max="1799" width="10.33203125" style="107" bestFit="1" customWidth="1"/>
    <col min="1800" max="1800" width="15" style="107" bestFit="1" customWidth="1"/>
    <col min="1801" max="1801" width="12.44140625" style="107" bestFit="1" customWidth="1"/>
    <col min="1802" max="1803" width="12.6640625" style="107" customWidth="1"/>
    <col min="1804" max="1804" width="13.109375" style="107" customWidth="1"/>
    <col min="1805" max="1810" width="12.6640625" style="107" customWidth="1"/>
    <col min="1811" max="1811" width="14.33203125" style="107" customWidth="1"/>
    <col min="1812" max="1812" width="15.109375" style="107" customWidth="1"/>
    <col min="1813" max="1813" width="12.6640625" style="107" customWidth="1"/>
    <col min="1814" max="1814" width="13.88671875" style="107" customWidth="1"/>
    <col min="1815" max="1815" width="15.33203125" style="107" customWidth="1"/>
    <col min="1816" max="1817" width="12.6640625" style="107" customWidth="1"/>
    <col min="1818" max="1818" width="13.6640625" style="107" customWidth="1"/>
    <col min="1819" max="1819" width="14.44140625" style="107" customWidth="1"/>
    <col min="1820" max="1822" width="12.6640625" style="107" customWidth="1"/>
    <col min="1823" max="1823" width="14.33203125" style="107" customWidth="1"/>
    <col min="1824" max="1824" width="14.109375" style="107" customWidth="1"/>
    <col min="1825" max="1831" width="12.6640625" style="107" customWidth="1"/>
    <col min="1832" max="2048" width="11.44140625" style="107"/>
    <col min="2049" max="2049" width="5.44140625" style="107" customWidth="1"/>
    <col min="2050" max="2050" width="44.6640625" style="107" customWidth="1"/>
    <col min="2051" max="2051" width="17.6640625" style="107" bestFit="1" customWidth="1"/>
    <col min="2052" max="2052" width="10.44140625" style="107" bestFit="1" customWidth="1"/>
    <col min="2053" max="2053" width="10.88671875" style="107" bestFit="1" customWidth="1"/>
    <col min="2054" max="2054" width="6" style="107" bestFit="1" customWidth="1"/>
    <col min="2055" max="2055" width="10.33203125" style="107" bestFit="1" customWidth="1"/>
    <col min="2056" max="2056" width="15" style="107" bestFit="1" customWidth="1"/>
    <col min="2057" max="2057" width="12.44140625" style="107" bestFit="1" customWidth="1"/>
    <col min="2058" max="2059" width="12.6640625" style="107" customWidth="1"/>
    <col min="2060" max="2060" width="13.109375" style="107" customWidth="1"/>
    <col min="2061" max="2066" width="12.6640625" style="107" customWidth="1"/>
    <col min="2067" max="2067" width="14.33203125" style="107" customWidth="1"/>
    <col min="2068" max="2068" width="15.109375" style="107" customWidth="1"/>
    <col min="2069" max="2069" width="12.6640625" style="107" customWidth="1"/>
    <col min="2070" max="2070" width="13.88671875" style="107" customWidth="1"/>
    <col min="2071" max="2071" width="15.33203125" style="107" customWidth="1"/>
    <col min="2072" max="2073" width="12.6640625" style="107" customWidth="1"/>
    <col min="2074" max="2074" width="13.6640625" style="107" customWidth="1"/>
    <col min="2075" max="2075" width="14.44140625" style="107" customWidth="1"/>
    <col min="2076" max="2078" width="12.6640625" style="107" customWidth="1"/>
    <col min="2079" max="2079" width="14.33203125" style="107" customWidth="1"/>
    <col min="2080" max="2080" width="14.109375" style="107" customWidth="1"/>
    <col min="2081" max="2087" width="12.6640625" style="107" customWidth="1"/>
    <col min="2088" max="2304" width="11.44140625" style="107"/>
    <col min="2305" max="2305" width="5.44140625" style="107" customWidth="1"/>
    <col min="2306" max="2306" width="44.6640625" style="107" customWidth="1"/>
    <col min="2307" max="2307" width="17.6640625" style="107" bestFit="1" customWidth="1"/>
    <col min="2308" max="2308" width="10.44140625" style="107" bestFit="1" customWidth="1"/>
    <col min="2309" max="2309" width="10.88671875" style="107" bestFit="1" customWidth="1"/>
    <col min="2310" max="2310" width="6" style="107" bestFit="1" customWidth="1"/>
    <col min="2311" max="2311" width="10.33203125" style="107" bestFit="1" customWidth="1"/>
    <col min="2312" max="2312" width="15" style="107" bestFit="1" customWidth="1"/>
    <col min="2313" max="2313" width="12.44140625" style="107" bestFit="1" customWidth="1"/>
    <col min="2314" max="2315" width="12.6640625" style="107" customWidth="1"/>
    <col min="2316" max="2316" width="13.109375" style="107" customWidth="1"/>
    <col min="2317" max="2322" width="12.6640625" style="107" customWidth="1"/>
    <col min="2323" max="2323" width="14.33203125" style="107" customWidth="1"/>
    <col min="2324" max="2324" width="15.109375" style="107" customWidth="1"/>
    <col min="2325" max="2325" width="12.6640625" style="107" customWidth="1"/>
    <col min="2326" max="2326" width="13.88671875" style="107" customWidth="1"/>
    <col min="2327" max="2327" width="15.33203125" style="107" customWidth="1"/>
    <col min="2328" max="2329" width="12.6640625" style="107" customWidth="1"/>
    <col min="2330" max="2330" width="13.6640625" style="107" customWidth="1"/>
    <col min="2331" max="2331" width="14.44140625" style="107" customWidth="1"/>
    <col min="2332" max="2334" width="12.6640625" style="107" customWidth="1"/>
    <col min="2335" max="2335" width="14.33203125" style="107" customWidth="1"/>
    <col min="2336" max="2336" width="14.109375" style="107" customWidth="1"/>
    <col min="2337" max="2343" width="12.6640625" style="107" customWidth="1"/>
    <col min="2344" max="2560" width="11.44140625" style="107"/>
    <col min="2561" max="2561" width="5.44140625" style="107" customWidth="1"/>
    <col min="2562" max="2562" width="44.6640625" style="107" customWidth="1"/>
    <col min="2563" max="2563" width="17.6640625" style="107" bestFit="1" customWidth="1"/>
    <col min="2564" max="2564" width="10.44140625" style="107" bestFit="1" customWidth="1"/>
    <col min="2565" max="2565" width="10.88671875" style="107" bestFit="1" customWidth="1"/>
    <col min="2566" max="2566" width="6" style="107" bestFit="1" customWidth="1"/>
    <col min="2567" max="2567" width="10.33203125" style="107" bestFit="1" customWidth="1"/>
    <col min="2568" max="2568" width="15" style="107" bestFit="1" customWidth="1"/>
    <col min="2569" max="2569" width="12.44140625" style="107" bestFit="1" customWidth="1"/>
    <col min="2570" max="2571" width="12.6640625" style="107" customWidth="1"/>
    <col min="2572" max="2572" width="13.109375" style="107" customWidth="1"/>
    <col min="2573" max="2578" width="12.6640625" style="107" customWidth="1"/>
    <col min="2579" max="2579" width="14.33203125" style="107" customWidth="1"/>
    <col min="2580" max="2580" width="15.109375" style="107" customWidth="1"/>
    <col min="2581" max="2581" width="12.6640625" style="107" customWidth="1"/>
    <col min="2582" max="2582" width="13.88671875" style="107" customWidth="1"/>
    <col min="2583" max="2583" width="15.33203125" style="107" customWidth="1"/>
    <col min="2584" max="2585" width="12.6640625" style="107" customWidth="1"/>
    <col min="2586" max="2586" width="13.6640625" style="107" customWidth="1"/>
    <col min="2587" max="2587" width="14.44140625" style="107" customWidth="1"/>
    <col min="2588" max="2590" width="12.6640625" style="107" customWidth="1"/>
    <col min="2591" max="2591" width="14.33203125" style="107" customWidth="1"/>
    <col min="2592" max="2592" width="14.109375" style="107" customWidth="1"/>
    <col min="2593" max="2599" width="12.6640625" style="107" customWidth="1"/>
    <col min="2600" max="2816" width="11.44140625" style="107"/>
    <col min="2817" max="2817" width="5.44140625" style="107" customWidth="1"/>
    <col min="2818" max="2818" width="44.6640625" style="107" customWidth="1"/>
    <col min="2819" max="2819" width="17.6640625" style="107" bestFit="1" customWidth="1"/>
    <col min="2820" max="2820" width="10.44140625" style="107" bestFit="1" customWidth="1"/>
    <col min="2821" max="2821" width="10.88671875" style="107" bestFit="1" customWidth="1"/>
    <col min="2822" max="2822" width="6" style="107" bestFit="1" customWidth="1"/>
    <col min="2823" max="2823" width="10.33203125" style="107" bestFit="1" customWidth="1"/>
    <col min="2824" max="2824" width="15" style="107" bestFit="1" customWidth="1"/>
    <col min="2825" max="2825" width="12.44140625" style="107" bestFit="1" customWidth="1"/>
    <col min="2826" max="2827" width="12.6640625" style="107" customWidth="1"/>
    <col min="2828" max="2828" width="13.109375" style="107" customWidth="1"/>
    <col min="2829" max="2834" width="12.6640625" style="107" customWidth="1"/>
    <col min="2835" max="2835" width="14.33203125" style="107" customWidth="1"/>
    <col min="2836" max="2836" width="15.109375" style="107" customWidth="1"/>
    <col min="2837" max="2837" width="12.6640625" style="107" customWidth="1"/>
    <col min="2838" max="2838" width="13.88671875" style="107" customWidth="1"/>
    <col min="2839" max="2839" width="15.33203125" style="107" customWidth="1"/>
    <col min="2840" max="2841" width="12.6640625" style="107" customWidth="1"/>
    <col min="2842" max="2842" width="13.6640625" style="107" customWidth="1"/>
    <col min="2843" max="2843" width="14.44140625" style="107" customWidth="1"/>
    <col min="2844" max="2846" width="12.6640625" style="107" customWidth="1"/>
    <col min="2847" max="2847" width="14.33203125" style="107" customWidth="1"/>
    <col min="2848" max="2848" width="14.109375" style="107" customWidth="1"/>
    <col min="2849" max="2855" width="12.6640625" style="107" customWidth="1"/>
    <col min="2856" max="3072" width="11.44140625" style="107"/>
    <col min="3073" max="3073" width="5.44140625" style="107" customWidth="1"/>
    <col min="3074" max="3074" width="44.6640625" style="107" customWidth="1"/>
    <col min="3075" max="3075" width="17.6640625" style="107" bestFit="1" customWidth="1"/>
    <col min="3076" max="3076" width="10.44140625" style="107" bestFit="1" customWidth="1"/>
    <col min="3077" max="3077" width="10.88671875" style="107" bestFit="1" customWidth="1"/>
    <col min="3078" max="3078" width="6" style="107" bestFit="1" customWidth="1"/>
    <col min="3079" max="3079" width="10.33203125" style="107" bestFit="1" customWidth="1"/>
    <col min="3080" max="3080" width="15" style="107" bestFit="1" customWidth="1"/>
    <col min="3081" max="3081" width="12.44140625" style="107" bestFit="1" customWidth="1"/>
    <col min="3082" max="3083" width="12.6640625" style="107" customWidth="1"/>
    <col min="3084" max="3084" width="13.109375" style="107" customWidth="1"/>
    <col min="3085" max="3090" width="12.6640625" style="107" customWidth="1"/>
    <col min="3091" max="3091" width="14.33203125" style="107" customWidth="1"/>
    <col min="3092" max="3092" width="15.109375" style="107" customWidth="1"/>
    <col min="3093" max="3093" width="12.6640625" style="107" customWidth="1"/>
    <col min="3094" max="3094" width="13.88671875" style="107" customWidth="1"/>
    <col min="3095" max="3095" width="15.33203125" style="107" customWidth="1"/>
    <col min="3096" max="3097" width="12.6640625" style="107" customWidth="1"/>
    <col min="3098" max="3098" width="13.6640625" style="107" customWidth="1"/>
    <col min="3099" max="3099" width="14.44140625" style="107" customWidth="1"/>
    <col min="3100" max="3102" width="12.6640625" style="107" customWidth="1"/>
    <col min="3103" max="3103" width="14.33203125" style="107" customWidth="1"/>
    <col min="3104" max="3104" width="14.109375" style="107" customWidth="1"/>
    <col min="3105" max="3111" width="12.6640625" style="107" customWidth="1"/>
    <col min="3112" max="3328" width="11.44140625" style="107"/>
    <col min="3329" max="3329" width="5.44140625" style="107" customWidth="1"/>
    <col min="3330" max="3330" width="44.6640625" style="107" customWidth="1"/>
    <col min="3331" max="3331" width="17.6640625" style="107" bestFit="1" customWidth="1"/>
    <col min="3332" max="3332" width="10.44140625" style="107" bestFit="1" customWidth="1"/>
    <col min="3333" max="3333" width="10.88671875" style="107" bestFit="1" customWidth="1"/>
    <col min="3334" max="3334" width="6" style="107" bestFit="1" customWidth="1"/>
    <col min="3335" max="3335" width="10.33203125" style="107" bestFit="1" customWidth="1"/>
    <col min="3336" max="3336" width="15" style="107" bestFit="1" customWidth="1"/>
    <col min="3337" max="3337" width="12.44140625" style="107" bestFit="1" customWidth="1"/>
    <col min="3338" max="3339" width="12.6640625" style="107" customWidth="1"/>
    <col min="3340" max="3340" width="13.109375" style="107" customWidth="1"/>
    <col min="3341" max="3346" width="12.6640625" style="107" customWidth="1"/>
    <col min="3347" max="3347" width="14.33203125" style="107" customWidth="1"/>
    <col min="3348" max="3348" width="15.109375" style="107" customWidth="1"/>
    <col min="3349" max="3349" width="12.6640625" style="107" customWidth="1"/>
    <col min="3350" max="3350" width="13.88671875" style="107" customWidth="1"/>
    <col min="3351" max="3351" width="15.33203125" style="107" customWidth="1"/>
    <col min="3352" max="3353" width="12.6640625" style="107" customWidth="1"/>
    <col min="3354" max="3354" width="13.6640625" style="107" customWidth="1"/>
    <col min="3355" max="3355" width="14.44140625" style="107" customWidth="1"/>
    <col min="3356" max="3358" width="12.6640625" style="107" customWidth="1"/>
    <col min="3359" max="3359" width="14.33203125" style="107" customWidth="1"/>
    <col min="3360" max="3360" width="14.109375" style="107" customWidth="1"/>
    <col min="3361" max="3367" width="12.6640625" style="107" customWidth="1"/>
    <col min="3368" max="3584" width="11.44140625" style="107"/>
    <col min="3585" max="3585" width="5.44140625" style="107" customWidth="1"/>
    <col min="3586" max="3586" width="44.6640625" style="107" customWidth="1"/>
    <col min="3587" max="3587" width="17.6640625" style="107" bestFit="1" customWidth="1"/>
    <col min="3588" max="3588" width="10.44140625" style="107" bestFit="1" customWidth="1"/>
    <col min="3589" max="3589" width="10.88671875" style="107" bestFit="1" customWidth="1"/>
    <col min="3590" max="3590" width="6" style="107" bestFit="1" customWidth="1"/>
    <col min="3591" max="3591" width="10.33203125" style="107" bestFit="1" customWidth="1"/>
    <col min="3592" max="3592" width="15" style="107" bestFit="1" customWidth="1"/>
    <col min="3593" max="3593" width="12.44140625" style="107" bestFit="1" customWidth="1"/>
    <col min="3594" max="3595" width="12.6640625" style="107" customWidth="1"/>
    <col min="3596" max="3596" width="13.109375" style="107" customWidth="1"/>
    <col min="3597" max="3602" width="12.6640625" style="107" customWidth="1"/>
    <col min="3603" max="3603" width="14.33203125" style="107" customWidth="1"/>
    <col min="3604" max="3604" width="15.109375" style="107" customWidth="1"/>
    <col min="3605" max="3605" width="12.6640625" style="107" customWidth="1"/>
    <col min="3606" max="3606" width="13.88671875" style="107" customWidth="1"/>
    <col min="3607" max="3607" width="15.33203125" style="107" customWidth="1"/>
    <col min="3608" max="3609" width="12.6640625" style="107" customWidth="1"/>
    <col min="3610" max="3610" width="13.6640625" style="107" customWidth="1"/>
    <col min="3611" max="3611" width="14.44140625" style="107" customWidth="1"/>
    <col min="3612" max="3614" width="12.6640625" style="107" customWidth="1"/>
    <col min="3615" max="3615" width="14.33203125" style="107" customWidth="1"/>
    <col min="3616" max="3616" width="14.109375" style="107" customWidth="1"/>
    <col min="3617" max="3623" width="12.6640625" style="107" customWidth="1"/>
    <col min="3624" max="3840" width="11.44140625" style="107"/>
    <col min="3841" max="3841" width="5.44140625" style="107" customWidth="1"/>
    <col min="3842" max="3842" width="44.6640625" style="107" customWidth="1"/>
    <col min="3843" max="3843" width="17.6640625" style="107" bestFit="1" customWidth="1"/>
    <col min="3844" max="3844" width="10.44140625" style="107" bestFit="1" customWidth="1"/>
    <col min="3845" max="3845" width="10.88671875" style="107" bestFit="1" customWidth="1"/>
    <col min="3846" max="3846" width="6" style="107" bestFit="1" customWidth="1"/>
    <col min="3847" max="3847" width="10.33203125" style="107" bestFit="1" customWidth="1"/>
    <col min="3848" max="3848" width="15" style="107" bestFit="1" customWidth="1"/>
    <col min="3849" max="3849" width="12.44140625" style="107" bestFit="1" customWidth="1"/>
    <col min="3850" max="3851" width="12.6640625" style="107" customWidth="1"/>
    <col min="3852" max="3852" width="13.109375" style="107" customWidth="1"/>
    <col min="3853" max="3858" width="12.6640625" style="107" customWidth="1"/>
    <col min="3859" max="3859" width="14.33203125" style="107" customWidth="1"/>
    <col min="3860" max="3860" width="15.109375" style="107" customWidth="1"/>
    <col min="3861" max="3861" width="12.6640625" style="107" customWidth="1"/>
    <col min="3862" max="3862" width="13.88671875" style="107" customWidth="1"/>
    <col min="3863" max="3863" width="15.33203125" style="107" customWidth="1"/>
    <col min="3864" max="3865" width="12.6640625" style="107" customWidth="1"/>
    <col min="3866" max="3866" width="13.6640625" style="107" customWidth="1"/>
    <col min="3867" max="3867" width="14.44140625" style="107" customWidth="1"/>
    <col min="3868" max="3870" width="12.6640625" style="107" customWidth="1"/>
    <col min="3871" max="3871" width="14.33203125" style="107" customWidth="1"/>
    <col min="3872" max="3872" width="14.109375" style="107" customWidth="1"/>
    <col min="3873" max="3879" width="12.6640625" style="107" customWidth="1"/>
    <col min="3880" max="4096" width="11.44140625" style="107"/>
    <col min="4097" max="4097" width="5.44140625" style="107" customWidth="1"/>
    <col min="4098" max="4098" width="44.6640625" style="107" customWidth="1"/>
    <col min="4099" max="4099" width="17.6640625" style="107" bestFit="1" customWidth="1"/>
    <col min="4100" max="4100" width="10.44140625" style="107" bestFit="1" customWidth="1"/>
    <col min="4101" max="4101" width="10.88671875" style="107" bestFit="1" customWidth="1"/>
    <col min="4102" max="4102" width="6" style="107" bestFit="1" customWidth="1"/>
    <col min="4103" max="4103" width="10.33203125" style="107" bestFit="1" customWidth="1"/>
    <col min="4104" max="4104" width="15" style="107" bestFit="1" customWidth="1"/>
    <col min="4105" max="4105" width="12.44140625" style="107" bestFit="1" customWidth="1"/>
    <col min="4106" max="4107" width="12.6640625" style="107" customWidth="1"/>
    <col min="4108" max="4108" width="13.109375" style="107" customWidth="1"/>
    <col min="4109" max="4114" width="12.6640625" style="107" customWidth="1"/>
    <col min="4115" max="4115" width="14.33203125" style="107" customWidth="1"/>
    <col min="4116" max="4116" width="15.109375" style="107" customWidth="1"/>
    <col min="4117" max="4117" width="12.6640625" style="107" customWidth="1"/>
    <col min="4118" max="4118" width="13.88671875" style="107" customWidth="1"/>
    <col min="4119" max="4119" width="15.33203125" style="107" customWidth="1"/>
    <col min="4120" max="4121" width="12.6640625" style="107" customWidth="1"/>
    <col min="4122" max="4122" width="13.6640625" style="107" customWidth="1"/>
    <col min="4123" max="4123" width="14.44140625" style="107" customWidth="1"/>
    <col min="4124" max="4126" width="12.6640625" style="107" customWidth="1"/>
    <col min="4127" max="4127" width="14.33203125" style="107" customWidth="1"/>
    <col min="4128" max="4128" width="14.109375" style="107" customWidth="1"/>
    <col min="4129" max="4135" width="12.6640625" style="107" customWidth="1"/>
    <col min="4136" max="4352" width="11.44140625" style="107"/>
    <col min="4353" max="4353" width="5.44140625" style="107" customWidth="1"/>
    <col min="4354" max="4354" width="44.6640625" style="107" customWidth="1"/>
    <col min="4355" max="4355" width="17.6640625" style="107" bestFit="1" customWidth="1"/>
    <col min="4356" max="4356" width="10.44140625" style="107" bestFit="1" customWidth="1"/>
    <col min="4357" max="4357" width="10.88671875" style="107" bestFit="1" customWidth="1"/>
    <col min="4358" max="4358" width="6" style="107" bestFit="1" customWidth="1"/>
    <col min="4359" max="4359" width="10.33203125" style="107" bestFit="1" customWidth="1"/>
    <col min="4360" max="4360" width="15" style="107" bestFit="1" customWidth="1"/>
    <col min="4361" max="4361" width="12.44140625" style="107" bestFit="1" customWidth="1"/>
    <col min="4362" max="4363" width="12.6640625" style="107" customWidth="1"/>
    <col min="4364" max="4364" width="13.109375" style="107" customWidth="1"/>
    <col min="4365" max="4370" width="12.6640625" style="107" customWidth="1"/>
    <col min="4371" max="4371" width="14.33203125" style="107" customWidth="1"/>
    <col min="4372" max="4372" width="15.109375" style="107" customWidth="1"/>
    <col min="4373" max="4373" width="12.6640625" style="107" customWidth="1"/>
    <col min="4374" max="4374" width="13.88671875" style="107" customWidth="1"/>
    <col min="4375" max="4375" width="15.33203125" style="107" customWidth="1"/>
    <col min="4376" max="4377" width="12.6640625" style="107" customWidth="1"/>
    <col min="4378" max="4378" width="13.6640625" style="107" customWidth="1"/>
    <col min="4379" max="4379" width="14.44140625" style="107" customWidth="1"/>
    <col min="4380" max="4382" width="12.6640625" style="107" customWidth="1"/>
    <col min="4383" max="4383" width="14.33203125" style="107" customWidth="1"/>
    <col min="4384" max="4384" width="14.109375" style="107" customWidth="1"/>
    <col min="4385" max="4391" width="12.6640625" style="107" customWidth="1"/>
    <col min="4392" max="4608" width="11.44140625" style="107"/>
    <col min="4609" max="4609" width="5.44140625" style="107" customWidth="1"/>
    <col min="4610" max="4610" width="44.6640625" style="107" customWidth="1"/>
    <col min="4611" max="4611" width="17.6640625" style="107" bestFit="1" customWidth="1"/>
    <col min="4612" max="4612" width="10.44140625" style="107" bestFit="1" customWidth="1"/>
    <col min="4613" max="4613" width="10.88671875" style="107" bestFit="1" customWidth="1"/>
    <col min="4614" max="4614" width="6" style="107" bestFit="1" customWidth="1"/>
    <col min="4615" max="4615" width="10.33203125" style="107" bestFit="1" customWidth="1"/>
    <col min="4616" max="4616" width="15" style="107" bestFit="1" customWidth="1"/>
    <col min="4617" max="4617" width="12.44140625" style="107" bestFit="1" customWidth="1"/>
    <col min="4618" max="4619" width="12.6640625" style="107" customWidth="1"/>
    <col min="4620" max="4620" width="13.109375" style="107" customWidth="1"/>
    <col min="4621" max="4626" width="12.6640625" style="107" customWidth="1"/>
    <col min="4627" max="4627" width="14.33203125" style="107" customWidth="1"/>
    <col min="4628" max="4628" width="15.109375" style="107" customWidth="1"/>
    <col min="4629" max="4629" width="12.6640625" style="107" customWidth="1"/>
    <col min="4630" max="4630" width="13.88671875" style="107" customWidth="1"/>
    <col min="4631" max="4631" width="15.33203125" style="107" customWidth="1"/>
    <col min="4632" max="4633" width="12.6640625" style="107" customWidth="1"/>
    <col min="4634" max="4634" width="13.6640625" style="107" customWidth="1"/>
    <col min="4635" max="4635" width="14.44140625" style="107" customWidth="1"/>
    <col min="4636" max="4638" width="12.6640625" style="107" customWidth="1"/>
    <col min="4639" max="4639" width="14.33203125" style="107" customWidth="1"/>
    <col min="4640" max="4640" width="14.109375" style="107" customWidth="1"/>
    <col min="4641" max="4647" width="12.6640625" style="107" customWidth="1"/>
    <col min="4648" max="4864" width="11.44140625" style="107"/>
    <col min="4865" max="4865" width="5.44140625" style="107" customWidth="1"/>
    <col min="4866" max="4866" width="44.6640625" style="107" customWidth="1"/>
    <col min="4867" max="4867" width="17.6640625" style="107" bestFit="1" customWidth="1"/>
    <col min="4868" max="4868" width="10.44140625" style="107" bestFit="1" customWidth="1"/>
    <col min="4869" max="4869" width="10.88671875" style="107" bestFit="1" customWidth="1"/>
    <col min="4870" max="4870" width="6" style="107" bestFit="1" customWidth="1"/>
    <col min="4871" max="4871" width="10.33203125" style="107" bestFit="1" customWidth="1"/>
    <col min="4872" max="4872" width="15" style="107" bestFit="1" customWidth="1"/>
    <col min="4873" max="4873" width="12.44140625" style="107" bestFit="1" customWidth="1"/>
    <col min="4874" max="4875" width="12.6640625" style="107" customWidth="1"/>
    <col min="4876" max="4876" width="13.109375" style="107" customWidth="1"/>
    <col min="4877" max="4882" width="12.6640625" style="107" customWidth="1"/>
    <col min="4883" max="4883" width="14.33203125" style="107" customWidth="1"/>
    <col min="4884" max="4884" width="15.109375" style="107" customWidth="1"/>
    <col min="4885" max="4885" width="12.6640625" style="107" customWidth="1"/>
    <col min="4886" max="4886" width="13.88671875" style="107" customWidth="1"/>
    <col min="4887" max="4887" width="15.33203125" style="107" customWidth="1"/>
    <col min="4888" max="4889" width="12.6640625" style="107" customWidth="1"/>
    <col min="4890" max="4890" width="13.6640625" style="107" customWidth="1"/>
    <col min="4891" max="4891" width="14.44140625" style="107" customWidth="1"/>
    <col min="4892" max="4894" width="12.6640625" style="107" customWidth="1"/>
    <col min="4895" max="4895" width="14.33203125" style="107" customWidth="1"/>
    <col min="4896" max="4896" width="14.109375" style="107" customWidth="1"/>
    <col min="4897" max="4903" width="12.6640625" style="107" customWidth="1"/>
    <col min="4904" max="5120" width="11.44140625" style="107"/>
    <col min="5121" max="5121" width="5.44140625" style="107" customWidth="1"/>
    <col min="5122" max="5122" width="44.6640625" style="107" customWidth="1"/>
    <col min="5123" max="5123" width="17.6640625" style="107" bestFit="1" customWidth="1"/>
    <col min="5124" max="5124" width="10.44140625" style="107" bestFit="1" customWidth="1"/>
    <col min="5125" max="5125" width="10.88671875" style="107" bestFit="1" customWidth="1"/>
    <col min="5126" max="5126" width="6" style="107" bestFit="1" customWidth="1"/>
    <col min="5127" max="5127" width="10.33203125" style="107" bestFit="1" customWidth="1"/>
    <col min="5128" max="5128" width="15" style="107" bestFit="1" customWidth="1"/>
    <col min="5129" max="5129" width="12.44140625" style="107" bestFit="1" customWidth="1"/>
    <col min="5130" max="5131" width="12.6640625" style="107" customWidth="1"/>
    <col min="5132" max="5132" width="13.109375" style="107" customWidth="1"/>
    <col min="5133" max="5138" width="12.6640625" style="107" customWidth="1"/>
    <col min="5139" max="5139" width="14.33203125" style="107" customWidth="1"/>
    <col min="5140" max="5140" width="15.109375" style="107" customWidth="1"/>
    <col min="5141" max="5141" width="12.6640625" style="107" customWidth="1"/>
    <col min="5142" max="5142" width="13.88671875" style="107" customWidth="1"/>
    <col min="5143" max="5143" width="15.33203125" style="107" customWidth="1"/>
    <col min="5144" max="5145" width="12.6640625" style="107" customWidth="1"/>
    <col min="5146" max="5146" width="13.6640625" style="107" customWidth="1"/>
    <col min="5147" max="5147" width="14.44140625" style="107" customWidth="1"/>
    <col min="5148" max="5150" width="12.6640625" style="107" customWidth="1"/>
    <col min="5151" max="5151" width="14.33203125" style="107" customWidth="1"/>
    <col min="5152" max="5152" width="14.109375" style="107" customWidth="1"/>
    <col min="5153" max="5159" width="12.6640625" style="107" customWidth="1"/>
    <col min="5160" max="5376" width="11.44140625" style="107"/>
    <col min="5377" max="5377" width="5.44140625" style="107" customWidth="1"/>
    <col min="5378" max="5378" width="44.6640625" style="107" customWidth="1"/>
    <col min="5379" max="5379" width="17.6640625" style="107" bestFit="1" customWidth="1"/>
    <col min="5380" max="5380" width="10.44140625" style="107" bestFit="1" customWidth="1"/>
    <col min="5381" max="5381" width="10.88671875" style="107" bestFit="1" customWidth="1"/>
    <col min="5382" max="5382" width="6" style="107" bestFit="1" customWidth="1"/>
    <col min="5383" max="5383" width="10.33203125" style="107" bestFit="1" customWidth="1"/>
    <col min="5384" max="5384" width="15" style="107" bestFit="1" customWidth="1"/>
    <col min="5385" max="5385" width="12.44140625" style="107" bestFit="1" customWidth="1"/>
    <col min="5386" max="5387" width="12.6640625" style="107" customWidth="1"/>
    <col min="5388" max="5388" width="13.109375" style="107" customWidth="1"/>
    <col min="5389" max="5394" width="12.6640625" style="107" customWidth="1"/>
    <col min="5395" max="5395" width="14.33203125" style="107" customWidth="1"/>
    <col min="5396" max="5396" width="15.109375" style="107" customWidth="1"/>
    <col min="5397" max="5397" width="12.6640625" style="107" customWidth="1"/>
    <col min="5398" max="5398" width="13.88671875" style="107" customWidth="1"/>
    <col min="5399" max="5399" width="15.33203125" style="107" customWidth="1"/>
    <col min="5400" max="5401" width="12.6640625" style="107" customWidth="1"/>
    <col min="5402" max="5402" width="13.6640625" style="107" customWidth="1"/>
    <col min="5403" max="5403" width="14.44140625" style="107" customWidth="1"/>
    <col min="5404" max="5406" width="12.6640625" style="107" customWidth="1"/>
    <col min="5407" max="5407" width="14.33203125" style="107" customWidth="1"/>
    <col min="5408" max="5408" width="14.109375" style="107" customWidth="1"/>
    <col min="5409" max="5415" width="12.6640625" style="107" customWidth="1"/>
    <col min="5416" max="5632" width="11.44140625" style="107"/>
    <col min="5633" max="5633" width="5.44140625" style="107" customWidth="1"/>
    <col min="5634" max="5634" width="44.6640625" style="107" customWidth="1"/>
    <col min="5635" max="5635" width="17.6640625" style="107" bestFit="1" customWidth="1"/>
    <col min="5636" max="5636" width="10.44140625" style="107" bestFit="1" customWidth="1"/>
    <col min="5637" max="5637" width="10.88671875" style="107" bestFit="1" customWidth="1"/>
    <col min="5638" max="5638" width="6" style="107" bestFit="1" customWidth="1"/>
    <col min="5639" max="5639" width="10.33203125" style="107" bestFit="1" customWidth="1"/>
    <col min="5640" max="5640" width="15" style="107" bestFit="1" customWidth="1"/>
    <col min="5641" max="5641" width="12.44140625" style="107" bestFit="1" customWidth="1"/>
    <col min="5642" max="5643" width="12.6640625" style="107" customWidth="1"/>
    <col min="5644" max="5644" width="13.109375" style="107" customWidth="1"/>
    <col min="5645" max="5650" width="12.6640625" style="107" customWidth="1"/>
    <col min="5651" max="5651" width="14.33203125" style="107" customWidth="1"/>
    <col min="5652" max="5652" width="15.109375" style="107" customWidth="1"/>
    <col min="5653" max="5653" width="12.6640625" style="107" customWidth="1"/>
    <col min="5654" max="5654" width="13.88671875" style="107" customWidth="1"/>
    <col min="5655" max="5655" width="15.33203125" style="107" customWidth="1"/>
    <col min="5656" max="5657" width="12.6640625" style="107" customWidth="1"/>
    <col min="5658" max="5658" width="13.6640625" style="107" customWidth="1"/>
    <col min="5659" max="5659" width="14.44140625" style="107" customWidth="1"/>
    <col min="5660" max="5662" width="12.6640625" style="107" customWidth="1"/>
    <col min="5663" max="5663" width="14.33203125" style="107" customWidth="1"/>
    <col min="5664" max="5664" width="14.109375" style="107" customWidth="1"/>
    <col min="5665" max="5671" width="12.6640625" style="107" customWidth="1"/>
    <col min="5672" max="5888" width="11.44140625" style="107"/>
    <col min="5889" max="5889" width="5.44140625" style="107" customWidth="1"/>
    <col min="5890" max="5890" width="44.6640625" style="107" customWidth="1"/>
    <col min="5891" max="5891" width="17.6640625" style="107" bestFit="1" customWidth="1"/>
    <col min="5892" max="5892" width="10.44140625" style="107" bestFit="1" customWidth="1"/>
    <col min="5893" max="5893" width="10.88671875" style="107" bestFit="1" customWidth="1"/>
    <col min="5894" max="5894" width="6" style="107" bestFit="1" customWidth="1"/>
    <col min="5895" max="5895" width="10.33203125" style="107" bestFit="1" customWidth="1"/>
    <col min="5896" max="5896" width="15" style="107" bestFit="1" customWidth="1"/>
    <col min="5897" max="5897" width="12.44140625" style="107" bestFit="1" customWidth="1"/>
    <col min="5898" max="5899" width="12.6640625" style="107" customWidth="1"/>
    <col min="5900" max="5900" width="13.109375" style="107" customWidth="1"/>
    <col min="5901" max="5906" width="12.6640625" style="107" customWidth="1"/>
    <col min="5907" max="5907" width="14.33203125" style="107" customWidth="1"/>
    <col min="5908" max="5908" width="15.109375" style="107" customWidth="1"/>
    <col min="5909" max="5909" width="12.6640625" style="107" customWidth="1"/>
    <col min="5910" max="5910" width="13.88671875" style="107" customWidth="1"/>
    <col min="5911" max="5911" width="15.33203125" style="107" customWidth="1"/>
    <col min="5912" max="5913" width="12.6640625" style="107" customWidth="1"/>
    <col min="5914" max="5914" width="13.6640625" style="107" customWidth="1"/>
    <col min="5915" max="5915" width="14.44140625" style="107" customWidth="1"/>
    <col min="5916" max="5918" width="12.6640625" style="107" customWidth="1"/>
    <col min="5919" max="5919" width="14.33203125" style="107" customWidth="1"/>
    <col min="5920" max="5920" width="14.109375" style="107" customWidth="1"/>
    <col min="5921" max="5927" width="12.6640625" style="107" customWidth="1"/>
    <col min="5928" max="6144" width="11.44140625" style="107"/>
    <col min="6145" max="6145" width="5.44140625" style="107" customWidth="1"/>
    <col min="6146" max="6146" width="44.6640625" style="107" customWidth="1"/>
    <col min="6147" max="6147" width="17.6640625" style="107" bestFit="1" customWidth="1"/>
    <col min="6148" max="6148" width="10.44140625" style="107" bestFit="1" customWidth="1"/>
    <col min="6149" max="6149" width="10.88671875" style="107" bestFit="1" customWidth="1"/>
    <col min="6150" max="6150" width="6" style="107" bestFit="1" customWidth="1"/>
    <col min="6151" max="6151" width="10.33203125" style="107" bestFit="1" customWidth="1"/>
    <col min="6152" max="6152" width="15" style="107" bestFit="1" customWidth="1"/>
    <col min="6153" max="6153" width="12.44140625" style="107" bestFit="1" customWidth="1"/>
    <col min="6154" max="6155" width="12.6640625" style="107" customWidth="1"/>
    <col min="6156" max="6156" width="13.109375" style="107" customWidth="1"/>
    <col min="6157" max="6162" width="12.6640625" style="107" customWidth="1"/>
    <col min="6163" max="6163" width="14.33203125" style="107" customWidth="1"/>
    <col min="6164" max="6164" width="15.109375" style="107" customWidth="1"/>
    <col min="6165" max="6165" width="12.6640625" style="107" customWidth="1"/>
    <col min="6166" max="6166" width="13.88671875" style="107" customWidth="1"/>
    <col min="6167" max="6167" width="15.33203125" style="107" customWidth="1"/>
    <col min="6168" max="6169" width="12.6640625" style="107" customWidth="1"/>
    <col min="6170" max="6170" width="13.6640625" style="107" customWidth="1"/>
    <col min="6171" max="6171" width="14.44140625" style="107" customWidth="1"/>
    <col min="6172" max="6174" width="12.6640625" style="107" customWidth="1"/>
    <col min="6175" max="6175" width="14.33203125" style="107" customWidth="1"/>
    <col min="6176" max="6176" width="14.109375" style="107" customWidth="1"/>
    <col min="6177" max="6183" width="12.6640625" style="107" customWidth="1"/>
    <col min="6184" max="6400" width="11.44140625" style="107"/>
    <col min="6401" max="6401" width="5.44140625" style="107" customWidth="1"/>
    <col min="6402" max="6402" width="44.6640625" style="107" customWidth="1"/>
    <col min="6403" max="6403" width="17.6640625" style="107" bestFit="1" customWidth="1"/>
    <col min="6404" max="6404" width="10.44140625" style="107" bestFit="1" customWidth="1"/>
    <col min="6405" max="6405" width="10.88671875" style="107" bestFit="1" customWidth="1"/>
    <col min="6406" max="6406" width="6" style="107" bestFit="1" customWidth="1"/>
    <col min="6407" max="6407" width="10.33203125" style="107" bestFit="1" customWidth="1"/>
    <col min="6408" max="6408" width="15" style="107" bestFit="1" customWidth="1"/>
    <col min="6409" max="6409" width="12.44140625" style="107" bestFit="1" customWidth="1"/>
    <col min="6410" max="6411" width="12.6640625" style="107" customWidth="1"/>
    <col min="6412" max="6412" width="13.109375" style="107" customWidth="1"/>
    <col min="6413" max="6418" width="12.6640625" style="107" customWidth="1"/>
    <col min="6419" max="6419" width="14.33203125" style="107" customWidth="1"/>
    <col min="6420" max="6420" width="15.109375" style="107" customWidth="1"/>
    <col min="6421" max="6421" width="12.6640625" style="107" customWidth="1"/>
    <col min="6422" max="6422" width="13.88671875" style="107" customWidth="1"/>
    <col min="6423" max="6423" width="15.33203125" style="107" customWidth="1"/>
    <col min="6424" max="6425" width="12.6640625" style="107" customWidth="1"/>
    <col min="6426" max="6426" width="13.6640625" style="107" customWidth="1"/>
    <col min="6427" max="6427" width="14.44140625" style="107" customWidth="1"/>
    <col min="6428" max="6430" width="12.6640625" style="107" customWidth="1"/>
    <col min="6431" max="6431" width="14.33203125" style="107" customWidth="1"/>
    <col min="6432" max="6432" width="14.109375" style="107" customWidth="1"/>
    <col min="6433" max="6439" width="12.6640625" style="107" customWidth="1"/>
    <col min="6440" max="6656" width="11.44140625" style="107"/>
    <col min="6657" max="6657" width="5.44140625" style="107" customWidth="1"/>
    <col min="6658" max="6658" width="44.6640625" style="107" customWidth="1"/>
    <col min="6659" max="6659" width="17.6640625" style="107" bestFit="1" customWidth="1"/>
    <col min="6660" max="6660" width="10.44140625" style="107" bestFit="1" customWidth="1"/>
    <col min="6661" max="6661" width="10.88671875" style="107" bestFit="1" customWidth="1"/>
    <col min="6662" max="6662" width="6" style="107" bestFit="1" customWidth="1"/>
    <col min="6663" max="6663" width="10.33203125" style="107" bestFit="1" customWidth="1"/>
    <col min="6664" max="6664" width="15" style="107" bestFit="1" customWidth="1"/>
    <col min="6665" max="6665" width="12.44140625" style="107" bestFit="1" customWidth="1"/>
    <col min="6666" max="6667" width="12.6640625" style="107" customWidth="1"/>
    <col min="6668" max="6668" width="13.109375" style="107" customWidth="1"/>
    <col min="6669" max="6674" width="12.6640625" style="107" customWidth="1"/>
    <col min="6675" max="6675" width="14.33203125" style="107" customWidth="1"/>
    <col min="6676" max="6676" width="15.109375" style="107" customWidth="1"/>
    <col min="6677" max="6677" width="12.6640625" style="107" customWidth="1"/>
    <col min="6678" max="6678" width="13.88671875" style="107" customWidth="1"/>
    <col min="6679" max="6679" width="15.33203125" style="107" customWidth="1"/>
    <col min="6680" max="6681" width="12.6640625" style="107" customWidth="1"/>
    <col min="6682" max="6682" width="13.6640625" style="107" customWidth="1"/>
    <col min="6683" max="6683" width="14.44140625" style="107" customWidth="1"/>
    <col min="6684" max="6686" width="12.6640625" style="107" customWidth="1"/>
    <col min="6687" max="6687" width="14.33203125" style="107" customWidth="1"/>
    <col min="6688" max="6688" width="14.109375" style="107" customWidth="1"/>
    <col min="6689" max="6695" width="12.6640625" style="107" customWidth="1"/>
    <col min="6696" max="6912" width="11.44140625" style="107"/>
    <col min="6913" max="6913" width="5.44140625" style="107" customWidth="1"/>
    <col min="6914" max="6914" width="44.6640625" style="107" customWidth="1"/>
    <col min="6915" max="6915" width="17.6640625" style="107" bestFit="1" customWidth="1"/>
    <col min="6916" max="6916" width="10.44140625" style="107" bestFit="1" customWidth="1"/>
    <col min="6917" max="6917" width="10.88671875" style="107" bestFit="1" customWidth="1"/>
    <col min="6918" max="6918" width="6" style="107" bestFit="1" customWidth="1"/>
    <col min="6919" max="6919" width="10.33203125" style="107" bestFit="1" customWidth="1"/>
    <col min="6920" max="6920" width="15" style="107" bestFit="1" customWidth="1"/>
    <col min="6921" max="6921" width="12.44140625" style="107" bestFit="1" customWidth="1"/>
    <col min="6922" max="6923" width="12.6640625" style="107" customWidth="1"/>
    <col min="6924" max="6924" width="13.109375" style="107" customWidth="1"/>
    <col min="6925" max="6930" width="12.6640625" style="107" customWidth="1"/>
    <col min="6931" max="6931" width="14.33203125" style="107" customWidth="1"/>
    <col min="6932" max="6932" width="15.109375" style="107" customWidth="1"/>
    <col min="6933" max="6933" width="12.6640625" style="107" customWidth="1"/>
    <col min="6934" max="6934" width="13.88671875" style="107" customWidth="1"/>
    <col min="6935" max="6935" width="15.33203125" style="107" customWidth="1"/>
    <col min="6936" max="6937" width="12.6640625" style="107" customWidth="1"/>
    <col min="6938" max="6938" width="13.6640625" style="107" customWidth="1"/>
    <col min="6939" max="6939" width="14.44140625" style="107" customWidth="1"/>
    <col min="6940" max="6942" width="12.6640625" style="107" customWidth="1"/>
    <col min="6943" max="6943" width="14.33203125" style="107" customWidth="1"/>
    <col min="6944" max="6944" width="14.109375" style="107" customWidth="1"/>
    <col min="6945" max="6951" width="12.6640625" style="107" customWidth="1"/>
    <col min="6952" max="7168" width="11.44140625" style="107"/>
    <col min="7169" max="7169" width="5.44140625" style="107" customWidth="1"/>
    <col min="7170" max="7170" width="44.6640625" style="107" customWidth="1"/>
    <col min="7171" max="7171" width="17.6640625" style="107" bestFit="1" customWidth="1"/>
    <col min="7172" max="7172" width="10.44140625" style="107" bestFit="1" customWidth="1"/>
    <col min="7173" max="7173" width="10.88671875" style="107" bestFit="1" customWidth="1"/>
    <col min="7174" max="7174" width="6" style="107" bestFit="1" customWidth="1"/>
    <col min="7175" max="7175" width="10.33203125" style="107" bestFit="1" customWidth="1"/>
    <col min="7176" max="7176" width="15" style="107" bestFit="1" customWidth="1"/>
    <col min="7177" max="7177" width="12.44140625" style="107" bestFit="1" customWidth="1"/>
    <col min="7178" max="7179" width="12.6640625" style="107" customWidth="1"/>
    <col min="7180" max="7180" width="13.109375" style="107" customWidth="1"/>
    <col min="7181" max="7186" width="12.6640625" style="107" customWidth="1"/>
    <col min="7187" max="7187" width="14.33203125" style="107" customWidth="1"/>
    <col min="7188" max="7188" width="15.109375" style="107" customWidth="1"/>
    <col min="7189" max="7189" width="12.6640625" style="107" customWidth="1"/>
    <col min="7190" max="7190" width="13.88671875" style="107" customWidth="1"/>
    <col min="7191" max="7191" width="15.33203125" style="107" customWidth="1"/>
    <col min="7192" max="7193" width="12.6640625" style="107" customWidth="1"/>
    <col min="7194" max="7194" width="13.6640625" style="107" customWidth="1"/>
    <col min="7195" max="7195" width="14.44140625" style="107" customWidth="1"/>
    <col min="7196" max="7198" width="12.6640625" style="107" customWidth="1"/>
    <col min="7199" max="7199" width="14.33203125" style="107" customWidth="1"/>
    <col min="7200" max="7200" width="14.109375" style="107" customWidth="1"/>
    <col min="7201" max="7207" width="12.6640625" style="107" customWidth="1"/>
    <col min="7208" max="7424" width="11.44140625" style="107"/>
    <col min="7425" max="7425" width="5.44140625" style="107" customWidth="1"/>
    <col min="7426" max="7426" width="44.6640625" style="107" customWidth="1"/>
    <col min="7427" max="7427" width="17.6640625" style="107" bestFit="1" customWidth="1"/>
    <col min="7428" max="7428" width="10.44140625" style="107" bestFit="1" customWidth="1"/>
    <col min="7429" max="7429" width="10.88671875" style="107" bestFit="1" customWidth="1"/>
    <col min="7430" max="7430" width="6" style="107" bestFit="1" customWidth="1"/>
    <col min="7431" max="7431" width="10.33203125" style="107" bestFit="1" customWidth="1"/>
    <col min="7432" max="7432" width="15" style="107" bestFit="1" customWidth="1"/>
    <col min="7433" max="7433" width="12.44140625" style="107" bestFit="1" customWidth="1"/>
    <col min="7434" max="7435" width="12.6640625" style="107" customWidth="1"/>
    <col min="7436" max="7436" width="13.109375" style="107" customWidth="1"/>
    <col min="7437" max="7442" width="12.6640625" style="107" customWidth="1"/>
    <col min="7443" max="7443" width="14.33203125" style="107" customWidth="1"/>
    <col min="7444" max="7444" width="15.109375" style="107" customWidth="1"/>
    <col min="7445" max="7445" width="12.6640625" style="107" customWidth="1"/>
    <col min="7446" max="7446" width="13.88671875" style="107" customWidth="1"/>
    <col min="7447" max="7447" width="15.33203125" style="107" customWidth="1"/>
    <col min="7448" max="7449" width="12.6640625" style="107" customWidth="1"/>
    <col min="7450" max="7450" width="13.6640625" style="107" customWidth="1"/>
    <col min="7451" max="7451" width="14.44140625" style="107" customWidth="1"/>
    <col min="7452" max="7454" width="12.6640625" style="107" customWidth="1"/>
    <col min="7455" max="7455" width="14.33203125" style="107" customWidth="1"/>
    <col min="7456" max="7456" width="14.109375" style="107" customWidth="1"/>
    <col min="7457" max="7463" width="12.6640625" style="107" customWidth="1"/>
    <col min="7464" max="7680" width="11.44140625" style="107"/>
    <col min="7681" max="7681" width="5.44140625" style="107" customWidth="1"/>
    <col min="7682" max="7682" width="44.6640625" style="107" customWidth="1"/>
    <col min="7683" max="7683" width="17.6640625" style="107" bestFit="1" customWidth="1"/>
    <col min="7684" max="7684" width="10.44140625" style="107" bestFit="1" customWidth="1"/>
    <col min="7685" max="7685" width="10.88671875" style="107" bestFit="1" customWidth="1"/>
    <col min="7686" max="7686" width="6" style="107" bestFit="1" customWidth="1"/>
    <col min="7687" max="7687" width="10.33203125" style="107" bestFit="1" customWidth="1"/>
    <col min="7688" max="7688" width="15" style="107" bestFit="1" customWidth="1"/>
    <col min="7689" max="7689" width="12.44140625" style="107" bestFit="1" customWidth="1"/>
    <col min="7690" max="7691" width="12.6640625" style="107" customWidth="1"/>
    <col min="7692" max="7692" width="13.109375" style="107" customWidth="1"/>
    <col min="7693" max="7698" width="12.6640625" style="107" customWidth="1"/>
    <col min="7699" max="7699" width="14.33203125" style="107" customWidth="1"/>
    <col min="7700" max="7700" width="15.109375" style="107" customWidth="1"/>
    <col min="7701" max="7701" width="12.6640625" style="107" customWidth="1"/>
    <col min="7702" max="7702" width="13.88671875" style="107" customWidth="1"/>
    <col min="7703" max="7703" width="15.33203125" style="107" customWidth="1"/>
    <col min="7704" max="7705" width="12.6640625" style="107" customWidth="1"/>
    <col min="7706" max="7706" width="13.6640625" style="107" customWidth="1"/>
    <col min="7707" max="7707" width="14.44140625" style="107" customWidth="1"/>
    <col min="7708" max="7710" width="12.6640625" style="107" customWidth="1"/>
    <col min="7711" max="7711" width="14.33203125" style="107" customWidth="1"/>
    <col min="7712" max="7712" width="14.109375" style="107" customWidth="1"/>
    <col min="7713" max="7719" width="12.6640625" style="107" customWidth="1"/>
    <col min="7720" max="7936" width="11.44140625" style="107"/>
    <col min="7937" max="7937" width="5.44140625" style="107" customWidth="1"/>
    <col min="7938" max="7938" width="44.6640625" style="107" customWidth="1"/>
    <col min="7939" max="7939" width="17.6640625" style="107" bestFit="1" customWidth="1"/>
    <col min="7940" max="7940" width="10.44140625" style="107" bestFit="1" customWidth="1"/>
    <col min="7941" max="7941" width="10.88671875" style="107" bestFit="1" customWidth="1"/>
    <col min="7942" max="7942" width="6" style="107" bestFit="1" customWidth="1"/>
    <col min="7943" max="7943" width="10.33203125" style="107" bestFit="1" customWidth="1"/>
    <col min="7944" max="7944" width="15" style="107" bestFit="1" customWidth="1"/>
    <col min="7945" max="7945" width="12.44140625" style="107" bestFit="1" customWidth="1"/>
    <col min="7946" max="7947" width="12.6640625" style="107" customWidth="1"/>
    <col min="7948" max="7948" width="13.109375" style="107" customWidth="1"/>
    <col min="7949" max="7954" width="12.6640625" style="107" customWidth="1"/>
    <col min="7955" max="7955" width="14.33203125" style="107" customWidth="1"/>
    <col min="7956" max="7956" width="15.109375" style="107" customWidth="1"/>
    <col min="7957" max="7957" width="12.6640625" style="107" customWidth="1"/>
    <col min="7958" max="7958" width="13.88671875" style="107" customWidth="1"/>
    <col min="7959" max="7959" width="15.33203125" style="107" customWidth="1"/>
    <col min="7960" max="7961" width="12.6640625" style="107" customWidth="1"/>
    <col min="7962" max="7962" width="13.6640625" style="107" customWidth="1"/>
    <col min="7963" max="7963" width="14.44140625" style="107" customWidth="1"/>
    <col min="7964" max="7966" width="12.6640625" style="107" customWidth="1"/>
    <col min="7967" max="7967" width="14.33203125" style="107" customWidth="1"/>
    <col min="7968" max="7968" width="14.109375" style="107" customWidth="1"/>
    <col min="7969" max="7975" width="12.6640625" style="107" customWidth="1"/>
    <col min="7976" max="8192" width="11.44140625" style="107"/>
    <col min="8193" max="8193" width="5.44140625" style="107" customWidth="1"/>
    <col min="8194" max="8194" width="44.6640625" style="107" customWidth="1"/>
    <col min="8195" max="8195" width="17.6640625" style="107" bestFit="1" customWidth="1"/>
    <col min="8196" max="8196" width="10.44140625" style="107" bestFit="1" customWidth="1"/>
    <col min="8197" max="8197" width="10.88671875" style="107" bestFit="1" customWidth="1"/>
    <col min="8198" max="8198" width="6" style="107" bestFit="1" customWidth="1"/>
    <col min="8199" max="8199" width="10.33203125" style="107" bestFit="1" customWidth="1"/>
    <col min="8200" max="8200" width="15" style="107" bestFit="1" customWidth="1"/>
    <col min="8201" max="8201" width="12.44140625" style="107" bestFit="1" customWidth="1"/>
    <col min="8202" max="8203" width="12.6640625" style="107" customWidth="1"/>
    <col min="8204" max="8204" width="13.109375" style="107" customWidth="1"/>
    <col min="8205" max="8210" width="12.6640625" style="107" customWidth="1"/>
    <col min="8211" max="8211" width="14.33203125" style="107" customWidth="1"/>
    <col min="8212" max="8212" width="15.109375" style="107" customWidth="1"/>
    <col min="8213" max="8213" width="12.6640625" style="107" customWidth="1"/>
    <col min="8214" max="8214" width="13.88671875" style="107" customWidth="1"/>
    <col min="8215" max="8215" width="15.33203125" style="107" customWidth="1"/>
    <col min="8216" max="8217" width="12.6640625" style="107" customWidth="1"/>
    <col min="8218" max="8218" width="13.6640625" style="107" customWidth="1"/>
    <col min="8219" max="8219" width="14.44140625" style="107" customWidth="1"/>
    <col min="8220" max="8222" width="12.6640625" style="107" customWidth="1"/>
    <col min="8223" max="8223" width="14.33203125" style="107" customWidth="1"/>
    <col min="8224" max="8224" width="14.109375" style="107" customWidth="1"/>
    <col min="8225" max="8231" width="12.6640625" style="107" customWidth="1"/>
    <col min="8232" max="8448" width="11.44140625" style="107"/>
    <col min="8449" max="8449" width="5.44140625" style="107" customWidth="1"/>
    <col min="8450" max="8450" width="44.6640625" style="107" customWidth="1"/>
    <col min="8451" max="8451" width="17.6640625" style="107" bestFit="1" customWidth="1"/>
    <col min="8452" max="8452" width="10.44140625" style="107" bestFit="1" customWidth="1"/>
    <col min="8453" max="8453" width="10.88671875" style="107" bestFit="1" customWidth="1"/>
    <col min="8454" max="8454" width="6" style="107" bestFit="1" customWidth="1"/>
    <col min="8455" max="8455" width="10.33203125" style="107" bestFit="1" customWidth="1"/>
    <col min="8456" max="8456" width="15" style="107" bestFit="1" customWidth="1"/>
    <col min="8457" max="8457" width="12.44140625" style="107" bestFit="1" customWidth="1"/>
    <col min="8458" max="8459" width="12.6640625" style="107" customWidth="1"/>
    <col min="8460" max="8460" width="13.109375" style="107" customWidth="1"/>
    <col min="8461" max="8466" width="12.6640625" style="107" customWidth="1"/>
    <col min="8467" max="8467" width="14.33203125" style="107" customWidth="1"/>
    <col min="8468" max="8468" width="15.109375" style="107" customWidth="1"/>
    <col min="8469" max="8469" width="12.6640625" style="107" customWidth="1"/>
    <col min="8470" max="8470" width="13.88671875" style="107" customWidth="1"/>
    <col min="8471" max="8471" width="15.33203125" style="107" customWidth="1"/>
    <col min="8472" max="8473" width="12.6640625" style="107" customWidth="1"/>
    <col min="8474" max="8474" width="13.6640625" style="107" customWidth="1"/>
    <col min="8475" max="8475" width="14.44140625" style="107" customWidth="1"/>
    <col min="8476" max="8478" width="12.6640625" style="107" customWidth="1"/>
    <col min="8479" max="8479" width="14.33203125" style="107" customWidth="1"/>
    <col min="8480" max="8480" width="14.109375" style="107" customWidth="1"/>
    <col min="8481" max="8487" width="12.6640625" style="107" customWidth="1"/>
    <col min="8488" max="8704" width="11.44140625" style="107"/>
    <col min="8705" max="8705" width="5.44140625" style="107" customWidth="1"/>
    <col min="8706" max="8706" width="44.6640625" style="107" customWidth="1"/>
    <col min="8707" max="8707" width="17.6640625" style="107" bestFit="1" customWidth="1"/>
    <col min="8708" max="8708" width="10.44140625" style="107" bestFit="1" customWidth="1"/>
    <col min="8709" max="8709" width="10.88671875" style="107" bestFit="1" customWidth="1"/>
    <col min="8710" max="8710" width="6" style="107" bestFit="1" customWidth="1"/>
    <col min="8711" max="8711" width="10.33203125" style="107" bestFit="1" customWidth="1"/>
    <col min="8712" max="8712" width="15" style="107" bestFit="1" customWidth="1"/>
    <col min="8713" max="8713" width="12.44140625" style="107" bestFit="1" customWidth="1"/>
    <col min="8714" max="8715" width="12.6640625" style="107" customWidth="1"/>
    <col min="8716" max="8716" width="13.109375" style="107" customWidth="1"/>
    <col min="8717" max="8722" width="12.6640625" style="107" customWidth="1"/>
    <col min="8723" max="8723" width="14.33203125" style="107" customWidth="1"/>
    <col min="8724" max="8724" width="15.109375" style="107" customWidth="1"/>
    <col min="8725" max="8725" width="12.6640625" style="107" customWidth="1"/>
    <col min="8726" max="8726" width="13.88671875" style="107" customWidth="1"/>
    <col min="8727" max="8727" width="15.33203125" style="107" customWidth="1"/>
    <col min="8728" max="8729" width="12.6640625" style="107" customWidth="1"/>
    <col min="8730" max="8730" width="13.6640625" style="107" customWidth="1"/>
    <col min="8731" max="8731" width="14.44140625" style="107" customWidth="1"/>
    <col min="8732" max="8734" width="12.6640625" style="107" customWidth="1"/>
    <col min="8735" max="8735" width="14.33203125" style="107" customWidth="1"/>
    <col min="8736" max="8736" width="14.109375" style="107" customWidth="1"/>
    <col min="8737" max="8743" width="12.6640625" style="107" customWidth="1"/>
    <col min="8744" max="8960" width="11.44140625" style="107"/>
    <col min="8961" max="8961" width="5.44140625" style="107" customWidth="1"/>
    <col min="8962" max="8962" width="44.6640625" style="107" customWidth="1"/>
    <col min="8963" max="8963" width="17.6640625" style="107" bestFit="1" customWidth="1"/>
    <col min="8964" max="8964" width="10.44140625" style="107" bestFit="1" customWidth="1"/>
    <col min="8965" max="8965" width="10.88671875" style="107" bestFit="1" customWidth="1"/>
    <col min="8966" max="8966" width="6" style="107" bestFit="1" customWidth="1"/>
    <col min="8967" max="8967" width="10.33203125" style="107" bestFit="1" customWidth="1"/>
    <col min="8968" max="8968" width="15" style="107" bestFit="1" customWidth="1"/>
    <col min="8969" max="8969" width="12.44140625" style="107" bestFit="1" customWidth="1"/>
    <col min="8970" max="8971" width="12.6640625" style="107" customWidth="1"/>
    <col min="8972" max="8972" width="13.109375" style="107" customWidth="1"/>
    <col min="8973" max="8978" width="12.6640625" style="107" customWidth="1"/>
    <col min="8979" max="8979" width="14.33203125" style="107" customWidth="1"/>
    <col min="8980" max="8980" width="15.109375" style="107" customWidth="1"/>
    <col min="8981" max="8981" width="12.6640625" style="107" customWidth="1"/>
    <col min="8982" max="8982" width="13.88671875" style="107" customWidth="1"/>
    <col min="8983" max="8983" width="15.33203125" style="107" customWidth="1"/>
    <col min="8984" max="8985" width="12.6640625" style="107" customWidth="1"/>
    <col min="8986" max="8986" width="13.6640625" style="107" customWidth="1"/>
    <col min="8987" max="8987" width="14.44140625" style="107" customWidth="1"/>
    <col min="8988" max="8990" width="12.6640625" style="107" customWidth="1"/>
    <col min="8991" max="8991" width="14.33203125" style="107" customWidth="1"/>
    <col min="8992" max="8992" width="14.109375" style="107" customWidth="1"/>
    <col min="8993" max="8999" width="12.6640625" style="107" customWidth="1"/>
    <col min="9000" max="9216" width="11.44140625" style="107"/>
    <col min="9217" max="9217" width="5.44140625" style="107" customWidth="1"/>
    <col min="9218" max="9218" width="44.6640625" style="107" customWidth="1"/>
    <col min="9219" max="9219" width="17.6640625" style="107" bestFit="1" customWidth="1"/>
    <col min="9220" max="9220" width="10.44140625" style="107" bestFit="1" customWidth="1"/>
    <col min="9221" max="9221" width="10.88671875" style="107" bestFit="1" customWidth="1"/>
    <col min="9222" max="9222" width="6" style="107" bestFit="1" customWidth="1"/>
    <col min="9223" max="9223" width="10.33203125" style="107" bestFit="1" customWidth="1"/>
    <col min="9224" max="9224" width="15" style="107" bestFit="1" customWidth="1"/>
    <col min="9225" max="9225" width="12.44140625" style="107" bestFit="1" customWidth="1"/>
    <col min="9226" max="9227" width="12.6640625" style="107" customWidth="1"/>
    <col min="9228" max="9228" width="13.109375" style="107" customWidth="1"/>
    <col min="9229" max="9234" width="12.6640625" style="107" customWidth="1"/>
    <col min="9235" max="9235" width="14.33203125" style="107" customWidth="1"/>
    <col min="9236" max="9236" width="15.109375" style="107" customWidth="1"/>
    <col min="9237" max="9237" width="12.6640625" style="107" customWidth="1"/>
    <col min="9238" max="9238" width="13.88671875" style="107" customWidth="1"/>
    <col min="9239" max="9239" width="15.33203125" style="107" customWidth="1"/>
    <col min="9240" max="9241" width="12.6640625" style="107" customWidth="1"/>
    <col min="9242" max="9242" width="13.6640625" style="107" customWidth="1"/>
    <col min="9243" max="9243" width="14.44140625" style="107" customWidth="1"/>
    <col min="9244" max="9246" width="12.6640625" style="107" customWidth="1"/>
    <col min="9247" max="9247" width="14.33203125" style="107" customWidth="1"/>
    <col min="9248" max="9248" width="14.109375" style="107" customWidth="1"/>
    <col min="9249" max="9255" width="12.6640625" style="107" customWidth="1"/>
    <col min="9256" max="9472" width="11.44140625" style="107"/>
    <col min="9473" max="9473" width="5.44140625" style="107" customWidth="1"/>
    <col min="9474" max="9474" width="44.6640625" style="107" customWidth="1"/>
    <col min="9475" max="9475" width="17.6640625" style="107" bestFit="1" customWidth="1"/>
    <col min="9476" max="9476" width="10.44140625" style="107" bestFit="1" customWidth="1"/>
    <col min="9477" max="9477" width="10.88671875" style="107" bestFit="1" customWidth="1"/>
    <col min="9478" max="9478" width="6" style="107" bestFit="1" customWidth="1"/>
    <col min="9479" max="9479" width="10.33203125" style="107" bestFit="1" customWidth="1"/>
    <col min="9480" max="9480" width="15" style="107" bestFit="1" customWidth="1"/>
    <col min="9481" max="9481" width="12.44140625" style="107" bestFit="1" customWidth="1"/>
    <col min="9482" max="9483" width="12.6640625" style="107" customWidth="1"/>
    <col min="9484" max="9484" width="13.109375" style="107" customWidth="1"/>
    <col min="9485" max="9490" width="12.6640625" style="107" customWidth="1"/>
    <col min="9491" max="9491" width="14.33203125" style="107" customWidth="1"/>
    <col min="9492" max="9492" width="15.109375" style="107" customWidth="1"/>
    <col min="9493" max="9493" width="12.6640625" style="107" customWidth="1"/>
    <col min="9494" max="9494" width="13.88671875" style="107" customWidth="1"/>
    <col min="9495" max="9495" width="15.33203125" style="107" customWidth="1"/>
    <col min="9496" max="9497" width="12.6640625" style="107" customWidth="1"/>
    <col min="9498" max="9498" width="13.6640625" style="107" customWidth="1"/>
    <col min="9499" max="9499" width="14.44140625" style="107" customWidth="1"/>
    <col min="9500" max="9502" width="12.6640625" style="107" customWidth="1"/>
    <col min="9503" max="9503" width="14.33203125" style="107" customWidth="1"/>
    <col min="9504" max="9504" width="14.109375" style="107" customWidth="1"/>
    <col min="9505" max="9511" width="12.6640625" style="107" customWidth="1"/>
    <col min="9512" max="9728" width="11.44140625" style="107"/>
    <col min="9729" max="9729" width="5.44140625" style="107" customWidth="1"/>
    <col min="9730" max="9730" width="44.6640625" style="107" customWidth="1"/>
    <col min="9731" max="9731" width="17.6640625" style="107" bestFit="1" customWidth="1"/>
    <col min="9732" max="9732" width="10.44140625" style="107" bestFit="1" customWidth="1"/>
    <col min="9733" max="9733" width="10.88671875" style="107" bestFit="1" customWidth="1"/>
    <col min="9734" max="9734" width="6" style="107" bestFit="1" customWidth="1"/>
    <col min="9735" max="9735" width="10.33203125" style="107" bestFit="1" customWidth="1"/>
    <col min="9736" max="9736" width="15" style="107" bestFit="1" customWidth="1"/>
    <col min="9737" max="9737" width="12.44140625" style="107" bestFit="1" customWidth="1"/>
    <col min="9738" max="9739" width="12.6640625" style="107" customWidth="1"/>
    <col min="9740" max="9740" width="13.109375" style="107" customWidth="1"/>
    <col min="9741" max="9746" width="12.6640625" style="107" customWidth="1"/>
    <col min="9747" max="9747" width="14.33203125" style="107" customWidth="1"/>
    <col min="9748" max="9748" width="15.109375" style="107" customWidth="1"/>
    <col min="9749" max="9749" width="12.6640625" style="107" customWidth="1"/>
    <col min="9750" max="9750" width="13.88671875" style="107" customWidth="1"/>
    <col min="9751" max="9751" width="15.33203125" style="107" customWidth="1"/>
    <col min="9752" max="9753" width="12.6640625" style="107" customWidth="1"/>
    <col min="9754" max="9754" width="13.6640625" style="107" customWidth="1"/>
    <col min="9755" max="9755" width="14.44140625" style="107" customWidth="1"/>
    <col min="9756" max="9758" width="12.6640625" style="107" customWidth="1"/>
    <col min="9759" max="9759" width="14.33203125" style="107" customWidth="1"/>
    <col min="9760" max="9760" width="14.109375" style="107" customWidth="1"/>
    <col min="9761" max="9767" width="12.6640625" style="107" customWidth="1"/>
    <col min="9768" max="9984" width="11.44140625" style="107"/>
    <col min="9985" max="9985" width="5.44140625" style="107" customWidth="1"/>
    <col min="9986" max="9986" width="44.6640625" style="107" customWidth="1"/>
    <col min="9987" max="9987" width="17.6640625" style="107" bestFit="1" customWidth="1"/>
    <col min="9988" max="9988" width="10.44140625" style="107" bestFit="1" customWidth="1"/>
    <col min="9989" max="9989" width="10.88671875" style="107" bestFit="1" customWidth="1"/>
    <col min="9990" max="9990" width="6" style="107" bestFit="1" customWidth="1"/>
    <col min="9991" max="9991" width="10.33203125" style="107" bestFit="1" customWidth="1"/>
    <col min="9992" max="9992" width="15" style="107" bestFit="1" customWidth="1"/>
    <col min="9993" max="9993" width="12.44140625" style="107" bestFit="1" customWidth="1"/>
    <col min="9994" max="9995" width="12.6640625" style="107" customWidth="1"/>
    <col min="9996" max="9996" width="13.109375" style="107" customWidth="1"/>
    <col min="9997" max="10002" width="12.6640625" style="107" customWidth="1"/>
    <col min="10003" max="10003" width="14.33203125" style="107" customWidth="1"/>
    <col min="10004" max="10004" width="15.109375" style="107" customWidth="1"/>
    <col min="10005" max="10005" width="12.6640625" style="107" customWidth="1"/>
    <col min="10006" max="10006" width="13.88671875" style="107" customWidth="1"/>
    <col min="10007" max="10007" width="15.33203125" style="107" customWidth="1"/>
    <col min="10008" max="10009" width="12.6640625" style="107" customWidth="1"/>
    <col min="10010" max="10010" width="13.6640625" style="107" customWidth="1"/>
    <col min="10011" max="10011" width="14.44140625" style="107" customWidth="1"/>
    <col min="10012" max="10014" width="12.6640625" style="107" customWidth="1"/>
    <col min="10015" max="10015" width="14.33203125" style="107" customWidth="1"/>
    <col min="10016" max="10016" width="14.109375" style="107" customWidth="1"/>
    <col min="10017" max="10023" width="12.6640625" style="107" customWidth="1"/>
    <col min="10024" max="10240" width="11.44140625" style="107"/>
    <col min="10241" max="10241" width="5.44140625" style="107" customWidth="1"/>
    <col min="10242" max="10242" width="44.6640625" style="107" customWidth="1"/>
    <col min="10243" max="10243" width="17.6640625" style="107" bestFit="1" customWidth="1"/>
    <col min="10244" max="10244" width="10.44140625" style="107" bestFit="1" customWidth="1"/>
    <col min="10245" max="10245" width="10.88671875" style="107" bestFit="1" customWidth="1"/>
    <col min="10246" max="10246" width="6" style="107" bestFit="1" customWidth="1"/>
    <col min="10247" max="10247" width="10.33203125" style="107" bestFit="1" customWidth="1"/>
    <col min="10248" max="10248" width="15" style="107" bestFit="1" customWidth="1"/>
    <col min="10249" max="10249" width="12.44140625" style="107" bestFit="1" customWidth="1"/>
    <col min="10250" max="10251" width="12.6640625" style="107" customWidth="1"/>
    <col min="10252" max="10252" width="13.109375" style="107" customWidth="1"/>
    <col min="10253" max="10258" width="12.6640625" style="107" customWidth="1"/>
    <col min="10259" max="10259" width="14.33203125" style="107" customWidth="1"/>
    <col min="10260" max="10260" width="15.109375" style="107" customWidth="1"/>
    <col min="10261" max="10261" width="12.6640625" style="107" customWidth="1"/>
    <col min="10262" max="10262" width="13.88671875" style="107" customWidth="1"/>
    <col min="10263" max="10263" width="15.33203125" style="107" customWidth="1"/>
    <col min="10264" max="10265" width="12.6640625" style="107" customWidth="1"/>
    <col min="10266" max="10266" width="13.6640625" style="107" customWidth="1"/>
    <col min="10267" max="10267" width="14.44140625" style="107" customWidth="1"/>
    <col min="10268" max="10270" width="12.6640625" style="107" customWidth="1"/>
    <col min="10271" max="10271" width="14.33203125" style="107" customWidth="1"/>
    <col min="10272" max="10272" width="14.109375" style="107" customWidth="1"/>
    <col min="10273" max="10279" width="12.6640625" style="107" customWidth="1"/>
    <col min="10280" max="10496" width="11.44140625" style="107"/>
    <col min="10497" max="10497" width="5.44140625" style="107" customWidth="1"/>
    <col min="10498" max="10498" width="44.6640625" style="107" customWidth="1"/>
    <col min="10499" max="10499" width="17.6640625" style="107" bestFit="1" customWidth="1"/>
    <col min="10500" max="10500" width="10.44140625" style="107" bestFit="1" customWidth="1"/>
    <col min="10501" max="10501" width="10.88671875" style="107" bestFit="1" customWidth="1"/>
    <col min="10502" max="10502" width="6" style="107" bestFit="1" customWidth="1"/>
    <col min="10503" max="10503" width="10.33203125" style="107" bestFit="1" customWidth="1"/>
    <col min="10504" max="10504" width="15" style="107" bestFit="1" customWidth="1"/>
    <col min="10505" max="10505" width="12.44140625" style="107" bestFit="1" customWidth="1"/>
    <col min="10506" max="10507" width="12.6640625" style="107" customWidth="1"/>
    <col min="10508" max="10508" width="13.109375" style="107" customWidth="1"/>
    <col min="10509" max="10514" width="12.6640625" style="107" customWidth="1"/>
    <col min="10515" max="10515" width="14.33203125" style="107" customWidth="1"/>
    <col min="10516" max="10516" width="15.109375" style="107" customWidth="1"/>
    <col min="10517" max="10517" width="12.6640625" style="107" customWidth="1"/>
    <col min="10518" max="10518" width="13.88671875" style="107" customWidth="1"/>
    <col min="10519" max="10519" width="15.33203125" style="107" customWidth="1"/>
    <col min="10520" max="10521" width="12.6640625" style="107" customWidth="1"/>
    <col min="10522" max="10522" width="13.6640625" style="107" customWidth="1"/>
    <col min="10523" max="10523" width="14.44140625" style="107" customWidth="1"/>
    <col min="10524" max="10526" width="12.6640625" style="107" customWidth="1"/>
    <col min="10527" max="10527" width="14.33203125" style="107" customWidth="1"/>
    <col min="10528" max="10528" width="14.109375" style="107" customWidth="1"/>
    <col min="10529" max="10535" width="12.6640625" style="107" customWidth="1"/>
    <col min="10536" max="10752" width="11.44140625" style="107"/>
    <col min="10753" max="10753" width="5.44140625" style="107" customWidth="1"/>
    <col min="10754" max="10754" width="44.6640625" style="107" customWidth="1"/>
    <col min="10755" max="10755" width="17.6640625" style="107" bestFit="1" customWidth="1"/>
    <col min="10756" max="10756" width="10.44140625" style="107" bestFit="1" customWidth="1"/>
    <col min="10757" max="10757" width="10.88671875" style="107" bestFit="1" customWidth="1"/>
    <col min="10758" max="10758" width="6" style="107" bestFit="1" customWidth="1"/>
    <col min="10759" max="10759" width="10.33203125" style="107" bestFit="1" customWidth="1"/>
    <col min="10760" max="10760" width="15" style="107" bestFit="1" customWidth="1"/>
    <col min="10761" max="10761" width="12.44140625" style="107" bestFit="1" customWidth="1"/>
    <col min="10762" max="10763" width="12.6640625" style="107" customWidth="1"/>
    <col min="10764" max="10764" width="13.109375" style="107" customWidth="1"/>
    <col min="10765" max="10770" width="12.6640625" style="107" customWidth="1"/>
    <col min="10771" max="10771" width="14.33203125" style="107" customWidth="1"/>
    <col min="10772" max="10772" width="15.109375" style="107" customWidth="1"/>
    <col min="10773" max="10773" width="12.6640625" style="107" customWidth="1"/>
    <col min="10774" max="10774" width="13.88671875" style="107" customWidth="1"/>
    <col min="10775" max="10775" width="15.33203125" style="107" customWidth="1"/>
    <col min="10776" max="10777" width="12.6640625" style="107" customWidth="1"/>
    <col min="10778" max="10778" width="13.6640625" style="107" customWidth="1"/>
    <col min="10779" max="10779" width="14.44140625" style="107" customWidth="1"/>
    <col min="10780" max="10782" width="12.6640625" style="107" customWidth="1"/>
    <col min="10783" max="10783" width="14.33203125" style="107" customWidth="1"/>
    <col min="10784" max="10784" width="14.109375" style="107" customWidth="1"/>
    <col min="10785" max="10791" width="12.6640625" style="107" customWidth="1"/>
    <col min="10792" max="11008" width="11.44140625" style="107"/>
    <col min="11009" max="11009" width="5.44140625" style="107" customWidth="1"/>
    <col min="11010" max="11010" width="44.6640625" style="107" customWidth="1"/>
    <col min="11011" max="11011" width="17.6640625" style="107" bestFit="1" customWidth="1"/>
    <col min="11012" max="11012" width="10.44140625" style="107" bestFit="1" customWidth="1"/>
    <col min="11013" max="11013" width="10.88671875" style="107" bestFit="1" customWidth="1"/>
    <col min="11014" max="11014" width="6" style="107" bestFit="1" customWidth="1"/>
    <col min="11015" max="11015" width="10.33203125" style="107" bestFit="1" customWidth="1"/>
    <col min="11016" max="11016" width="15" style="107" bestFit="1" customWidth="1"/>
    <col min="11017" max="11017" width="12.44140625" style="107" bestFit="1" customWidth="1"/>
    <col min="11018" max="11019" width="12.6640625" style="107" customWidth="1"/>
    <col min="11020" max="11020" width="13.109375" style="107" customWidth="1"/>
    <col min="11021" max="11026" width="12.6640625" style="107" customWidth="1"/>
    <col min="11027" max="11027" width="14.33203125" style="107" customWidth="1"/>
    <col min="11028" max="11028" width="15.109375" style="107" customWidth="1"/>
    <col min="11029" max="11029" width="12.6640625" style="107" customWidth="1"/>
    <col min="11030" max="11030" width="13.88671875" style="107" customWidth="1"/>
    <col min="11031" max="11031" width="15.33203125" style="107" customWidth="1"/>
    <col min="11032" max="11033" width="12.6640625" style="107" customWidth="1"/>
    <col min="11034" max="11034" width="13.6640625" style="107" customWidth="1"/>
    <col min="11035" max="11035" width="14.44140625" style="107" customWidth="1"/>
    <col min="11036" max="11038" width="12.6640625" style="107" customWidth="1"/>
    <col min="11039" max="11039" width="14.33203125" style="107" customWidth="1"/>
    <col min="11040" max="11040" width="14.109375" style="107" customWidth="1"/>
    <col min="11041" max="11047" width="12.6640625" style="107" customWidth="1"/>
    <col min="11048" max="11264" width="11.44140625" style="107"/>
    <col min="11265" max="11265" width="5.44140625" style="107" customWidth="1"/>
    <col min="11266" max="11266" width="44.6640625" style="107" customWidth="1"/>
    <col min="11267" max="11267" width="17.6640625" style="107" bestFit="1" customWidth="1"/>
    <col min="11268" max="11268" width="10.44140625" style="107" bestFit="1" customWidth="1"/>
    <col min="11269" max="11269" width="10.88671875" style="107" bestFit="1" customWidth="1"/>
    <col min="11270" max="11270" width="6" style="107" bestFit="1" customWidth="1"/>
    <col min="11271" max="11271" width="10.33203125" style="107" bestFit="1" customWidth="1"/>
    <col min="11272" max="11272" width="15" style="107" bestFit="1" customWidth="1"/>
    <col min="11273" max="11273" width="12.44140625" style="107" bestFit="1" customWidth="1"/>
    <col min="11274" max="11275" width="12.6640625" style="107" customWidth="1"/>
    <col min="11276" max="11276" width="13.109375" style="107" customWidth="1"/>
    <col min="11277" max="11282" width="12.6640625" style="107" customWidth="1"/>
    <col min="11283" max="11283" width="14.33203125" style="107" customWidth="1"/>
    <col min="11284" max="11284" width="15.109375" style="107" customWidth="1"/>
    <col min="11285" max="11285" width="12.6640625" style="107" customWidth="1"/>
    <col min="11286" max="11286" width="13.88671875" style="107" customWidth="1"/>
    <col min="11287" max="11287" width="15.33203125" style="107" customWidth="1"/>
    <col min="11288" max="11289" width="12.6640625" style="107" customWidth="1"/>
    <col min="11290" max="11290" width="13.6640625" style="107" customWidth="1"/>
    <col min="11291" max="11291" width="14.44140625" style="107" customWidth="1"/>
    <col min="11292" max="11294" width="12.6640625" style="107" customWidth="1"/>
    <col min="11295" max="11295" width="14.33203125" style="107" customWidth="1"/>
    <col min="11296" max="11296" width="14.109375" style="107" customWidth="1"/>
    <col min="11297" max="11303" width="12.6640625" style="107" customWidth="1"/>
    <col min="11304" max="11520" width="11.44140625" style="107"/>
    <col min="11521" max="11521" width="5.44140625" style="107" customWidth="1"/>
    <col min="11522" max="11522" width="44.6640625" style="107" customWidth="1"/>
    <col min="11523" max="11523" width="17.6640625" style="107" bestFit="1" customWidth="1"/>
    <col min="11524" max="11524" width="10.44140625" style="107" bestFit="1" customWidth="1"/>
    <col min="11525" max="11525" width="10.88671875" style="107" bestFit="1" customWidth="1"/>
    <col min="11526" max="11526" width="6" style="107" bestFit="1" customWidth="1"/>
    <col min="11527" max="11527" width="10.33203125" style="107" bestFit="1" customWidth="1"/>
    <col min="11528" max="11528" width="15" style="107" bestFit="1" customWidth="1"/>
    <col min="11529" max="11529" width="12.44140625" style="107" bestFit="1" customWidth="1"/>
    <col min="11530" max="11531" width="12.6640625" style="107" customWidth="1"/>
    <col min="11532" max="11532" width="13.109375" style="107" customWidth="1"/>
    <col min="11533" max="11538" width="12.6640625" style="107" customWidth="1"/>
    <col min="11539" max="11539" width="14.33203125" style="107" customWidth="1"/>
    <col min="11540" max="11540" width="15.109375" style="107" customWidth="1"/>
    <col min="11541" max="11541" width="12.6640625" style="107" customWidth="1"/>
    <col min="11542" max="11542" width="13.88671875" style="107" customWidth="1"/>
    <col min="11543" max="11543" width="15.33203125" style="107" customWidth="1"/>
    <col min="11544" max="11545" width="12.6640625" style="107" customWidth="1"/>
    <col min="11546" max="11546" width="13.6640625" style="107" customWidth="1"/>
    <col min="11547" max="11547" width="14.44140625" style="107" customWidth="1"/>
    <col min="11548" max="11550" width="12.6640625" style="107" customWidth="1"/>
    <col min="11551" max="11551" width="14.33203125" style="107" customWidth="1"/>
    <col min="11552" max="11552" width="14.109375" style="107" customWidth="1"/>
    <col min="11553" max="11559" width="12.6640625" style="107" customWidth="1"/>
    <col min="11560" max="11776" width="11.44140625" style="107"/>
    <col min="11777" max="11777" width="5.44140625" style="107" customWidth="1"/>
    <col min="11778" max="11778" width="44.6640625" style="107" customWidth="1"/>
    <col min="11779" max="11779" width="17.6640625" style="107" bestFit="1" customWidth="1"/>
    <col min="11780" max="11780" width="10.44140625" style="107" bestFit="1" customWidth="1"/>
    <col min="11781" max="11781" width="10.88671875" style="107" bestFit="1" customWidth="1"/>
    <col min="11782" max="11782" width="6" style="107" bestFit="1" customWidth="1"/>
    <col min="11783" max="11783" width="10.33203125" style="107" bestFit="1" customWidth="1"/>
    <col min="11784" max="11784" width="15" style="107" bestFit="1" customWidth="1"/>
    <col min="11785" max="11785" width="12.44140625" style="107" bestFit="1" customWidth="1"/>
    <col min="11786" max="11787" width="12.6640625" style="107" customWidth="1"/>
    <col min="11788" max="11788" width="13.109375" style="107" customWidth="1"/>
    <col min="11789" max="11794" width="12.6640625" style="107" customWidth="1"/>
    <col min="11795" max="11795" width="14.33203125" style="107" customWidth="1"/>
    <col min="11796" max="11796" width="15.109375" style="107" customWidth="1"/>
    <col min="11797" max="11797" width="12.6640625" style="107" customWidth="1"/>
    <col min="11798" max="11798" width="13.88671875" style="107" customWidth="1"/>
    <col min="11799" max="11799" width="15.33203125" style="107" customWidth="1"/>
    <col min="11800" max="11801" width="12.6640625" style="107" customWidth="1"/>
    <col min="11802" max="11802" width="13.6640625" style="107" customWidth="1"/>
    <col min="11803" max="11803" width="14.44140625" style="107" customWidth="1"/>
    <col min="11804" max="11806" width="12.6640625" style="107" customWidth="1"/>
    <col min="11807" max="11807" width="14.33203125" style="107" customWidth="1"/>
    <col min="11808" max="11808" width="14.109375" style="107" customWidth="1"/>
    <col min="11809" max="11815" width="12.6640625" style="107" customWidth="1"/>
    <col min="11816" max="12032" width="11.44140625" style="107"/>
    <col min="12033" max="12033" width="5.44140625" style="107" customWidth="1"/>
    <col min="12034" max="12034" width="44.6640625" style="107" customWidth="1"/>
    <col min="12035" max="12035" width="17.6640625" style="107" bestFit="1" customWidth="1"/>
    <col min="12036" max="12036" width="10.44140625" style="107" bestFit="1" customWidth="1"/>
    <col min="12037" max="12037" width="10.88671875" style="107" bestFit="1" customWidth="1"/>
    <col min="12038" max="12038" width="6" style="107" bestFit="1" customWidth="1"/>
    <col min="12039" max="12039" width="10.33203125" style="107" bestFit="1" customWidth="1"/>
    <col min="12040" max="12040" width="15" style="107" bestFit="1" customWidth="1"/>
    <col min="12041" max="12041" width="12.44140625" style="107" bestFit="1" customWidth="1"/>
    <col min="12042" max="12043" width="12.6640625" style="107" customWidth="1"/>
    <col min="12044" max="12044" width="13.109375" style="107" customWidth="1"/>
    <col min="12045" max="12050" width="12.6640625" style="107" customWidth="1"/>
    <col min="12051" max="12051" width="14.33203125" style="107" customWidth="1"/>
    <col min="12052" max="12052" width="15.109375" style="107" customWidth="1"/>
    <col min="12053" max="12053" width="12.6640625" style="107" customWidth="1"/>
    <col min="12054" max="12054" width="13.88671875" style="107" customWidth="1"/>
    <col min="12055" max="12055" width="15.33203125" style="107" customWidth="1"/>
    <col min="12056" max="12057" width="12.6640625" style="107" customWidth="1"/>
    <col min="12058" max="12058" width="13.6640625" style="107" customWidth="1"/>
    <col min="12059" max="12059" width="14.44140625" style="107" customWidth="1"/>
    <col min="12060" max="12062" width="12.6640625" style="107" customWidth="1"/>
    <col min="12063" max="12063" width="14.33203125" style="107" customWidth="1"/>
    <col min="12064" max="12064" width="14.109375" style="107" customWidth="1"/>
    <col min="12065" max="12071" width="12.6640625" style="107" customWidth="1"/>
    <col min="12072" max="12288" width="11.44140625" style="107"/>
    <col min="12289" max="12289" width="5.44140625" style="107" customWidth="1"/>
    <col min="12290" max="12290" width="44.6640625" style="107" customWidth="1"/>
    <col min="12291" max="12291" width="17.6640625" style="107" bestFit="1" customWidth="1"/>
    <col min="12292" max="12292" width="10.44140625" style="107" bestFit="1" customWidth="1"/>
    <col min="12293" max="12293" width="10.88671875" style="107" bestFit="1" customWidth="1"/>
    <col min="12294" max="12294" width="6" style="107" bestFit="1" customWidth="1"/>
    <col min="12295" max="12295" width="10.33203125" style="107" bestFit="1" customWidth="1"/>
    <col min="12296" max="12296" width="15" style="107" bestFit="1" customWidth="1"/>
    <col min="12297" max="12297" width="12.44140625" style="107" bestFit="1" customWidth="1"/>
    <col min="12298" max="12299" width="12.6640625" style="107" customWidth="1"/>
    <col min="12300" max="12300" width="13.109375" style="107" customWidth="1"/>
    <col min="12301" max="12306" width="12.6640625" style="107" customWidth="1"/>
    <col min="12307" max="12307" width="14.33203125" style="107" customWidth="1"/>
    <col min="12308" max="12308" width="15.109375" style="107" customWidth="1"/>
    <col min="12309" max="12309" width="12.6640625" style="107" customWidth="1"/>
    <col min="12310" max="12310" width="13.88671875" style="107" customWidth="1"/>
    <col min="12311" max="12311" width="15.33203125" style="107" customWidth="1"/>
    <col min="12312" max="12313" width="12.6640625" style="107" customWidth="1"/>
    <col min="12314" max="12314" width="13.6640625" style="107" customWidth="1"/>
    <col min="12315" max="12315" width="14.44140625" style="107" customWidth="1"/>
    <col min="12316" max="12318" width="12.6640625" style="107" customWidth="1"/>
    <col min="12319" max="12319" width="14.33203125" style="107" customWidth="1"/>
    <col min="12320" max="12320" width="14.109375" style="107" customWidth="1"/>
    <col min="12321" max="12327" width="12.6640625" style="107" customWidth="1"/>
    <col min="12328" max="12544" width="11.44140625" style="107"/>
    <col min="12545" max="12545" width="5.44140625" style="107" customWidth="1"/>
    <col min="12546" max="12546" width="44.6640625" style="107" customWidth="1"/>
    <col min="12547" max="12547" width="17.6640625" style="107" bestFit="1" customWidth="1"/>
    <col min="12548" max="12548" width="10.44140625" style="107" bestFit="1" customWidth="1"/>
    <col min="12549" max="12549" width="10.88671875" style="107" bestFit="1" customWidth="1"/>
    <col min="12550" max="12550" width="6" style="107" bestFit="1" customWidth="1"/>
    <col min="12551" max="12551" width="10.33203125" style="107" bestFit="1" customWidth="1"/>
    <col min="12552" max="12552" width="15" style="107" bestFit="1" customWidth="1"/>
    <col min="12553" max="12553" width="12.44140625" style="107" bestFit="1" customWidth="1"/>
    <col min="12554" max="12555" width="12.6640625" style="107" customWidth="1"/>
    <col min="12556" max="12556" width="13.109375" style="107" customWidth="1"/>
    <col min="12557" max="12562" width="12.6640625" style="107" customWidth="1"/>
    <col min="12563" max="12563" width="14.33203125" style="107" customWidth="1"/>
    <col min="12564" max="12564" width="15.109375" style="107" customWidth="1"/>
    <col min="12565" max="12565" width="12.6640625" style="107" customWidth="1"/>
    <col min="12566" max="12566" width="13.88671875" style="107" customWidth="1"/>
    <col min="12567" max="12567" width="15.33203125" style="107" customWidth="1"/>
    <col min="12568" max="12569" width="12.6640625" style="107" customWidth="1"/>
    <col min="12570" max="12570" width="13.6640625" style="107" customWidth="1"/>
    <col min="12571" max="12571" width="14.44140625" style="107" customWidth="1"/>
    <col min="12572" max="12574" width="12.6640625" style="107" customWidth="1"/>
    <col min="12575" max="12575" width="14.33203125" style="107" customWidth="1"/>
    <col min="12576" max="12576" width="14.109375" style="107" customWidth="1"/>
    <col min="12577" max="12583" width="12.6640625" style="107" customWidth="1"/>
    <col min="12584" max="12800" width="11.44140625" style="107"/>
    <col min="12801" max="12801" width="5.44140625" style="107" customWidth="1"/>
    <col min="12802" max="12802" width="44.6640625" style="107" customWidth="1"/>
    <col min="12803" max="12803" width="17.6640625" style="107" bestFit="1" customWidth="1"/>
    <col min="12804" max="12804" width="10.44140625" style="107" bestFit="1" customWidth="1"/>
    <col min="12805" max="12805" width="10.88671875" style="107" bestFit="1" customWidth="1"/>
    <col min="12806" max="12806" width="6" style="107" bestFit="1" customWidth="1"/>
    <col min="12807" max="12807" width="10.33203125" style="107" bestFit="1" customWidth="1"/>
    <col min="12808" max="12808" width="15" style="107" bestFit="1" customWidth="1"/>
    <col min="12809" max="12809" width="12.44140625" style="107" bestFit="1" customWidth="1"/>
    <col min="12810" max="12811" width="12.6640625" style="107" customWidth="1"/>
    <col min="12812" max="12812" width="13.109375" style="107" customWidth="1"/>
    <col min="12813" max="12818" width="12.6640625" style="107" customWidth="1"/>
    <col min="12819" max="12819" width="14.33203125" style="107" customWidth="1"/>
    <col min="12820" max="12820" width="15.109375" style="107" customWidth="1"/>
    <col min="12821" max="12821" width="12.6640625" style="107" customWidth="1"/>
    <col min="12822" max="12822" width="13.88671875" style="107" customWidth="1"/>
    <col min="12823" max="12823" width="15.33203125" style="107" customWidth="1"/>
    <col min="12824" max="12825" width="12.6640625" style="107" customWidth="1"/>
    <col min="12826" max="12826" width="13.6640625" style="107" customWidth="1"/>
    <col min="12827" max="12827" width="14.44140625" style="107" customWidth="1"/>
    <col min="12828" max="12830" width="12.6640625" style="107" customWidth="1"/>
    <col min="12831" max="12831" width="14.33203125" style="107" customWidth="1"/>
    <col min="12832" max="12832" width="14.109375" style="107" customWidth="1"/>
    <col min="12833" max="12839" width="12.6640625" style="107" customWidth="1"/>
    <col min="12840" max="13056" width="11.44140625" style="107"/>
    <col min="13057" max="13057" width="5.44140625" style="107" customWidth="1"/>
    <col min="13058" max="13058" width="44.6640625" style="107" customWidth="1"/>
    <col min="13059" max="13059" width="17.6640625" style="107" bestFit="1" customWidth="1"/>
    <col min="13060" max="13060" width="10.44140625" style="107" bestFit="1" customWidth="1"/>
    <col min="13061" max="13061" width="10.88671875" style="107" bestFit="1" customWidth="1"/>
    <col min="13062" max="13062" width="6" style="107" bestFit="1" customWidth="1"/>
    <col min="13063" max="13063" width="10.33203125" style="107" bestFit="1" customWidth="1"/>
    <col min="13064" max="13064" width="15" style="107" bestFit="1" customWidth="1"/>
    <col min="13065" max="13065" width="12.44140625" style="107" bestFit="1" customWidth="1"/>
    <col min="13066" max="13067" width="12.6640625" style="107" customWidth="1"/>
    <col min="13068" max="13068" width="13.109375" style="107" customWidth="1"/>
    <col min="13069" max="13074" width="12.6640625" style="107" customWidth="1"/>
    <col min="13075" max="13075" width="14.33203125" style="107" customWidth="1"/>
    <col min="13076" max="13076" width="15.109375" style="107" customWidth="1"/>
    <col min="13077" max="13077" width="12.6640625" style="107" customWidth="1"/>
    <col min="13078" max="13078" width="13.88671875" style="107" customWidth="1"/>
    <col min="13079" max="13079" width="15.33203125" style="107" customWidth="1"/>
    <col min="13080" max="13081" width="12.6640625" style="107" customWidth="1"/>
    <col min="13082" max="13082" width="13.6640625" style="107" customWidth="1"/>
    <col min="13083" max="13083" width="14.44140625" style="107" customWidth="1"/>
    <col min="13084" max="13086" width="12.6640625" style="107" customWidth="1"/>
    <col min="13087" max="13087" width="14.33203125" style="107" customWidth="1"/>
    <col min="13088" max="13088" width="14.109375" style="107" customWidth="1"/>
    <col min="13089" max="13095" width="12.6640625" style="107" customWidth="1"/>
    <col min="13096" max="13312" width="11.44140625" style="107"/>
    <col min="13313" max="13313" width="5.44140625" style="107" customWidth="1"/>
    <col min="13314" max="13314" width="44.6640625" style="107" customWidth="1"/>
    <col min="13315" max="13315" width="17.6640625" style="107" bestFit="1" customWidth="1"/>
    <col min="13316" max="13316" width="10.44140625" style="107" bestFit="1" customWidth="1"/>
    <col min="13317" max="13317" width="10.88671875" style="107" bestFit="1" customWidth="1"/>
    <col min="13318" max="13318" width="6" style="107" bestFit="1" customWidth="1"/>
    <col min="13319" max="13319" width="10.33203125" style="107" bestFit="1" customWidth="1"/>
    <col min="13320" max="13320" width="15" style="107" bestFit="1" customWidth="1"/>
    <col min="13321" max="13321" width="12.44140625" style="107" bestFit="1" customWidth="1"/>
    <col min="13322" max="13323" width="12.6640625" style="107" customWidth="1"/>
    <col min="13324" max="13324" width="13.109375" style="107" customWidth="1"/>
    <col min="13325" max="13330" width="12.6640625" style="107" customWidth="1"/>
    <col min="13331" max="13331" width="14.33203125" style="107" customWidth="1"/>
    <col min="13332" max="13332" width="15.109375" style="107" customWidth="1"/>
    <col min="13333" max="13333" width="12.6640625" style="107" customWidth="1"/>
    <col min="13334" max="13334" width="13.88671875" style="107" customWidth="1"/>
    <col min="13335" max="13335" width="15.33203125" style="107" customWidth="1"/>
    <col min="13336" max="13337" width="12.6640625" style="107" customWidth="1"/>
    <col min="13338" max="13338" width="13.6640625" style="107" customWidth="1"/>
    <col min="13339" max="13339" width="14.44140625" style="107" customWidth="1"/>
    <col min="13340" max="13342" width="12.6640625" style="107" customWidth="1"/>
    <col min="13343" max="13343" width="14.33203125" style="107" customWidth="1"/>
    <col min="13344" max="13344" width="14.109375" style="107" customWidth="1"/>
    <col min="13345" max="13351" width="12.6640625" style="107" customWidth="1"/>
    <col min="13352" max="13568" width="11.44140625" style="107"/>
    <col min="13569" max="13569" width="5.44140625" style="107" customWidth="1"/>
    <col min="13570" max="13570" width="44.6640625" style="107" customWidth="1"/>
    <col min="13571" max="13571" width="17.6640625" style="107" bestFit="1" customWidth="1"/>
    <col min="13572" max="13572" width="10.44140625" style="107" bestFit="1" customWidth="1"/>
    <col min="13573" max="13573" width="10.88671875" style="107" bestFit="1" customWidth="1"/>
    <col min="13574" max="13574" width="6" style="107" bestFit="1" customWidth="1"/>
    <col min="13575" max="13575" width="10.33203125" style="107" bestFit="1" customWidth="1"/>
    <col min="13576" max="13576" width="15" style="107" bestFit="1" customWidth="1"/>
    <col min="13577" max="13577" width="12.44140625" style="107" bestFit="1" customWidth="1"/>
    <col min="13578" max="13579" width="12.6640625" style="107" customWidth="1"/>
    <col min="13580" max="13580" width="13.109375" style="107" customWidth="1"/>
    <col min="13581" max="13586" width="12.6640625" style="107" customWidth="1"/>
    <col min="13587" max="13587" width="14.33203125" style="107" customWidth="1"/>
    <col min="13588" max="13588" width="15.109375" style="107" customWidth="1"/>
    <col min="13589" max="13589" width="12.6640625" style="107" customWidth="1"/>
    <col min="13590" max="13590" width="13.88671875" style="107" customWidth="1"/>
    <col min="13591" max="13591" width="15.33203125" style="107" customWidth="1"/>
    <col min="13592" max="13593" width="12.6640625" style="107" customWidth="1"/>
    <col min="13594" max="13594" width="13.6640625" style="107" customWidth="1"/>
    <col min="13595" max="13595" width="14.44140625" style="107" customWidth="1"/>
    <col min="13596" max="13598" width="12.6640625" style="107" customWidth="1"/>
    <col min="13599" max="13599" width="14.33203125" style="107" customWidth="1"/>
    <col min="13600" max="13600" width="14.109375" style="107" customWidth="1"/>
    <col min="13601" max="13607" width="12.6640625" style="107" customWidth="1"/>
    <col min="13608" max="13824" width="11.44140625" style="107"/>
    <col min="13825" max="13825" width="5.44140625" style="107" customWidth="1"/>
    <col min="13826" max="13826" width="44.6640625" style="107" customWidth="1"/>
    <col min="13827" max="13827" width="17.6640625" style="107" bestFit="1" customWidth="1"/>
    <col min="13828" max="13828" width="10.44140625" style="107" bestFit="1" customWidth="1"/>
    <col min="13829" max="13829" width="10.88671875" style="107" bestFit="1" customWidth="1"/>
    <col min="13830" max="13830" width="6" style="107" bestFit="1" customWidth="1"/>
    <col min="13831" max="13831" width="10.33203125" style="107" bestFit="1" customWidth="1"/>
    <col min="13832" max="13832" width="15" style="107" bestFit="1" customWidth="1"/>
    <col min="13833" max="13833" width="12.44140625" style="107" bestFit="1" customWidth="1"/>
    <col min="13834" max="13835" width="12.6640625" style="107" customWidth="1"/>
    <col min="13836" max="13836" width="13.109375" style="107" customWidth="1"/>
    <col min="13837" max="13842" width="12.6640625" style="107" customWidth="1"/>
    <col min="13843" max="13843" width="14.33203125" style="107" customWidth="1"/>
    <col min="13844" max="13844" width="15.109375" style="107" customWidth="1"/>
    <col min="13845" max="13845" width="12.6640625" style="107" customWidth="1"/>
    <col min="13846" max="13846" width="13.88671875" style="107" customWidth="1"/>
    <col min="13847" max="13847" width="15.33203125" style="107" customWidth="1"/>
    <col min="13848" max="13849" width="12.6640625" style="107" customWidth="1"/>
    <col min="13850" max="13850" width="13.6640625" style="107" customWidth="1"/>
    <col min="13851" max="13851" width="14.44140625" style="107" customWidth="1"/>
    <col min="13852" max="13854" width="12.6640625" style="107" customWidth="1"/>
    <col min="13855" max="13855" width="14.33203125" style="107" customWidth="1"/>
    <col min="13856" max="13856" width="14.109375" style="107" customWidth="1"/>
    <col min="13857" max="13863" width="12.6640625" style="107" customWidth="1"/>
    <col min="13864" max="14080" width="11.44140625" style="107"/>
    <col min="14081" max="14081" width="5.44140625" style="107" customWidth="1"/>
    <col min="14082" max="14082" width="44.6640625" style="107" customWidth="1"/>
    <col min="14083" max="14083" width="17.6640625" style="107" bestFit="1" customWidth="1"/>
    <col min="14084" max="14084" width="10.44140625" style="107" bestFit="1" customWidth="1"/>
    <col min="14085" max="14085" width="10.88671875" style="107" bestFit="1" customWidth="1"/>
    <col min="14086" max="14086" width="6" style="107" bestFit="1" customWidth="1"/>
    <col min="14087" max="14087" width="10.33203125" style="107" bestFit="1" customWidth="1"/>
    <col min="14088" max="14088" width="15" style="107" bestFit="1" customWidth="1"/>
    <col min="14089" max="14089" width="12.44140625" style="107" bestFit="1" customWidth="1"/>
    <col min="14090" max="14091" width="12.6640625" style="107" customWidth="1"/>
    <col min="14092" max="14092" width="13.109375" style="107" customWidth="1"/>
    <col min="14093" max="14098" width="12.6640625" style="107" customWidth="1"/>
    <col min="14099" max="14099" width="14.33203125" style="107" customWidth="1"/>
    <col min="14100" max="14100" width="15.109375" style="107" customWidth="1"/>
    <col min="14101" max="14101" width="12.6640625" style="107" customWidth="1"/>
    <col min="14102" max="14102" width="13.88671875" style="107" customWidth="1"/>
    <col min="14103" max="14103" width="15.33203125" style="107" customWidth="1"/>
    <col min="14104" max="14105" width="12.6640625" style="107" customWidth="1"/>
    <col min="14106" max="14106" width="13.6640625" style="107" customWidth="1"/>
    <col min="14107" max="14107" width="14.44140625" style="107" customWidth="1"/>
    <col min="14108" max="14110" width="12.6640625" style="107" customWidth="1"/>
    <col min="14111" max="14111" width="14.33203125" style="107" customWidth="1"/>
    <col min="14112" max="14112" width="14.109375" style="107" customWidth="1"/>
    <col min="14113" max="14119" width="12.6640625" style="107" customWidth="1"/>
    <col min="14120" max="14336" width="11.44140625" style="107"/>
    <col min="14337" max="14337" width="5.44140625" style="107" customWidth="1"/>
    <col min="14338" max="14338" width="44.6640625" style="107" customWidth="1"/>
    <col min="14339" max="14339" width="17.6640625" style="107" bestFit="1" customWidth="1"/>
    <col min="14340" max="14340" width="10.44140625" style="107" bestFit="1" customWidth="1"/>
    <col min="14341" max="14341" width="10.88671875" style="107" bestFit="1" customWidth="1"/>
    <col min="14342" max="14342" width="6" style="107" bestFit="1" customWidth="1"/>
    <col min="14343" max="14343" width="10.33203125" style="107" bestFit="1" customWidth="1"/>
    <col min="14344" max="14344" width="15" style="107" bestFit="1" customWidth="1"/>
    <col min="14345" max="14345" width="12.44140625" style="107" bestFit="1" customWidth="1"/>
    <col min="14346" max="14347" width="12.6640625" style="107" customWidth="1"/>
    <col min="14348" max="14348" width="13.109375" style="107" customWidth="1"/>
    <col min="14349" max="14354" width="12.6640625" style="107" customWidth="1"/>
    <col min="14355" max="14355" width="14.33203125" style="107" customWidth="1"/>
    <col min="14356" max="14356" width="15.109375" style="107" customWidth="1"/>
    <col min="14357" max="14357" width="12.6640625" style="107" customWidth="1"/>
    <col min="14358" max="14358" width="13.88671875" style="107" customWidth="1"/>
    <col min="14359" max="14359" width="15.33203125" style="107" customWidth="1"/>
    <col min="14360" max="14361" width="12.6640625" style="107" customWidth="1"/>
    <col min="14362" max="14362" width="13.6640625" style="107" customWidth="1"/>
    <col min="14363" max="14363" width="14.44140625" style="107" customWidth="1"/>
    <col min="14364" max="14366" width="12.6640625" style="107" customWidth="1"/>
    <col min="14367" max="14367" width="14.33203125" style="107" customWidth="1"/>
    <col min="14368" max="14368" width="14.109375" style="107" customWidth="1"/>
    <col min="14369" max="14375" width="12.6640625" style="107" customWidth="1"/>
    <col min="14376" max="14592" width="11.44140625" style="107"/>
    <col min="14593" max="14593" width="5.44140625" style="107" customWidth="1"/>
    <col min="14594" max="14594" width="44.6640625" style="107" customWidth="1"/>
    <col min="14595" max="14595" width="17.6640625" style="107" bestFit="1" customWidth="1"/>
    <col min="14596" max="14596" width="10.44140625" style="107" bestFit="1" customWidth="1"/>
    <col min="14597" max="14597" width="10.88671875" style="107" bestFit="1" customWidth="1"/>
    <col min="14598" max="14598" width="6" style="107" bestFit="1" customWidth="1"/>
    <col min="14599" max="14599" width="10.33203125" style="107" bestFit="1" customWidth="1"/>
    <col min="14600" max="14600" width="15" style="107" bestFit="1" customWidth="1"/>
    <col min="14601" max="14601" width="12.44140625" style="107" bestFit="1" customWidth="1"/>
    <col min="14602" max="14603" width="12.6640625" style="107" customWidth="1"/>
    <col min="14604" max="14604" width="13.109375" style="107" customWidth="1"/>
    <col min="14605" max="14610" width="12.6640625" style="107" customWidth="1"/>
    <col min="14611" max="14611" width="14.33203125" style="107" customWidth="1"/>
    <col min="14612" max="14612" width="15.109375" style="107" customWidth="1"/>
    <col min="14613" max="14613" width="12.6640625" style="107" customWidth="1"/>
    <col min="14614" max="14614" width="13.88671875" style="107" customWidth="1"/>
    <col min="14615" max="14615" width="15.33203125" style="107" customWidth="1"/>
    <col min="14616" max="14617" width="12.6640625" style="107" customWidth="1"/>
    <col min="14618" max="14618" width="13.6640625" style="107" customWidth="1"/>
    <col min="14619" max="14619" width="14.44140625" style="107" customWidth="1"/>
    <col min="14620" max="14622" width="12.6640625" style="107" customWidth="1"/>
    <col min="14623" max="14623" width="14.33203125" style="107" customWidth="1"/>
    <col min="14624" max="14624" width="14.109375" style="107" customWidth="1"/>
    <col min="14625" max="14631" width="12.6640625" style="107" customWidth="1"/>
    <col min="14632" max="14848" width="11.44140625" style="107"/>
    <col min="14849" max="14849" width="5.44140625" style="107" customWidth="1"/>
    <col min="14850" max="14850" width="44.6640625" style="107" customWidth="1"/>
    <col min="14851" max="14851" width="17.6640625" style="107" bestFit="1" customWidth="1"/>
    <col min="14852" max="14852" width="10.44140625" style="107" bestFit="1" customWidth="1"/>
    <col min="14853" max="14853" width="10.88671875" style="107" bestFit="1" customWidth="1"/>
    <col min="14854" max="14854" width="6" style="107" bestFit="1" customWidth="1"/>
    <col min="14855" max="14855" width="10.33203125" style="107" bestFit="1" customWidth="1"/>
    <col min="14856" max="14856" width="15" style="107" bestFit="1" customWidth="1"/>
    <col min="14857" max="14857" width="12.44140625" style="107" bestFit="1" customWidth="1"/>
    <col min="14858" max="14859" width="12.6640625" style="107" customWidth="1"/>
    <col min="14860" max="14860" width="13.109375" style="107" customWidth="1"/>
    <col min="14861" max="14866" width="12.6640625" style="107" customWidth="1"/>
    <col min="14867" max="14867" width="14.33203125" style="107" customWidth="1"/>
    <col min="14868" max="14868" width="15.109375" style="107" customWidth="1"/>
    <col min="14869" max="14869" width="12.6640625" style="107" customWidth="1"/>
    <col min="14870" max="14870" width="13.88671875" style="107" customWidth="1"/>
    <col min="14871" max="14871" width="15.33203125" style="107" customWidth="1"/>
    <col min="14872" max="14873" width="12.6640625" style="107" customWidth="1"/>
    <col min="14874" max="14874" width="13.6640625" style="107" customWidth="1"/>
    <col min="14875" max="14875" width="14.44140625" style="107" customWidth="1"/>
    <col min="14876" max="14878" width="12.6640625" style="107" customWidth="1"/>
    <col min="14879" max="14879" width="14.33203125" style="107" customWidth="1"/>
    <col min="14880" max="14880" width="14.109375" style="107" customWidth="1"/>
    <col min="14881" max="14887" width="12.6640625" style="107" customWidth="1"/>
    <col min="14888" max="15104" width="11.44140625" style="107"/>
    <col min="15105" max="15105" width="5.44140625" style="107" customWidth="1"/>
    <col min="15106" max="15106" width="44.6640625" style="107" customWidth="1"/>
    <col min="15107" max="15107" width="17.6640625" style="107" bestFit="1" customWidth="1"/>
    <col min="15108" max="15108" width="10.44140625" style="107" bestFit="1" customWidth="1"/>
    <col min="15109" max="15109" width="10.88671875" style="107" bestFit="1" customWidth="1"/>
    <col min="15110" max="15110" width="6" style="107" bestFit="1" customWidth="1"/>
    <col min="15111" max="15111" width="10.33203125" style="107" bestFit="1" customWidth="1"/>
    <col min="15112" max="15112" width="15" style="107" bestFit="1" customWidth="1"/>
    <col min="15113" max="15113" width="12.44140625" style="107" bestFit="1" customWidth="1"/>
    <col min="15114" max="15115" width="12.6640625" style="107" customWidth="1"/>
    <col min="15116" max="15116" width="13.109375" style="107" customWidth="1"/>
    <col min="15117" max="15122" width="12.6640625" style="107" customWidth="1"/>
    <col min="15123" max="15123" width="14.33203125" style="107" customWidth="1"/>
    <col min="15124" max="15124" width="15.109375" style="107" customWidth="1"/>
    <col min="15125" max="15125" width="12.6640625" style="107" customWidth="1"/>
    <col min="15126" max="15126" width="13.88671875" style="107" customWidth="1"/>
    <col min="15127" max="15127" width="15.33203125" style="107" customWidth="1"/>
    <col min="15128" max="15129" width="12.6640625" style="107" customWidth="1"/>
    <col min="15130" max="15130" width="13.6640625" style="107" customWidth="1"/>
    <col min="15131" max="15131" width="14.44140625" style="107" customWidth="1"/>
    <col min="15132" max="15134" width="12.6640625" style="107" customWidth="1"/>
    <col min="15135" max="15135" width="14.33203125" style="107" customWidth="1"/>
    <col min="15136" max="15136" width="14.109375" style="107" customWidth="1"/>
    <col min="15137" max="15143" width="12.6640625" style="107" customWidth="1"/>
    <col min="15144" max="15360" width="11.44140625" style="107"/>
    <col min="15361" max="15361" width="5.44140625" style="107" customWidth="1"/>
    <col min="15362" max="15362" width="44.6640625" style="107" customWidth="1"/>
    <col min="15363" max="15363" width="17.6640625" style="107" bestFit="1" customWidth="1"/>
    <col min="15364" max="15364" width="10.44140625" style="107" bestFit="1" customWidth="1"/>
    <col min="15365" max="15365" width="10.88671875" style="107" bestFit="1" customWidth="1"/>
    <col min="15366" max="15366" width="6" style="107" bestFit="1" customWidth="1"/>
    <col min="15367" max="15367" width="10.33203125" style="107" bestFit="1" customWidth="1"/>
    <col min="15368" max="15368" width="15" style="107" bestFit="1" customWidth="1"/>
    <col min="15369" max="15369" width="12.44140625" style="107" bestFit="1" customWidth="1"/>
    <col min="15370" max="15371" width="12.6640625" style="107" customWidth="1"/>
    <col min="15372" max="15372" width="13.109375" style="107" customWidth="1"/>
    <col min="15373" max="15378" width="12.6640625" style="107" customWidth="1"/>
    <col min="15379" max="15379" width="14.33203125" style="107" customWidth="1"/>
    <col min="15380" max="15380" width="15.109375" style="107" customWidth="1"/>
    <col min="15381" max="15381" width="12.6640625" style="107" customWidth="1"/>
    <col min="15382" max="15382" width="13.88671875" style="107" customWidth="1"/>
    <col min="15383" max="15383" width="15.33203125" style="107" customWidth="1"/>
    <col min="15384" max="15385" width="12.6640625" style="107" customWidth="1"/>
    <col min="15386" max="15386" width="13.6640625" style="107" customWidth="1"/>
    <col min="15387" max="15387" width="14.44140625" style="107" customWidth="1"/>
    <col min="15388" max="15390" width="12.6640625" style="107" customWidth="1"/>
    <col min="15391" max="15391" width="14.33203125" style="107" customWidth="1"/>
    <col min="15392" max="15392" width="14.109375" style="107" customWidth="1"/>
    <col min="15393" max="15399" width="12.6640625" style="107" customWidth="1"/>
    <col min="15400" max="15616" width="11.44140625" style="107"/>
    <col min="15617" max="15617" width="5.44140625" style="107" customWidth="1"/>
    <col min="15618" max="15618" width="44.6640625" style="107" customWidth="1"/>
    <col min="15619" max="15619" width="17.6640625" style="107" bestFit="1" customWidth="1"/>
    <col min="15620" max="15620" width="10.44140625" style="107" bestFit="1" customWidth="1"/>
    <col min="15621" max="15621" width="10.88671875" style="107" bestFit="1" customWidth="1"/>
    <col min="15622" max="15622" width="6" style="107" bestFit="1" customWidth="1"/>
    <col min="15623" max="15623" width="10.33203125" style="107" bestFit="1" customWidth="1"/>
    <col min="15624" max="15624" width="15" style="107" bestFit="1" customWidth="1"/>
    <col min="15625" max="15625" width="12.44140625" style="107" bestFit="1" customWidth="1"/>
    <col min="15626" max="15627" width="12.6640625" style="107" customWidth="1"/>
    <col min="15628" max="15628" width="13.109375" style="107" customWidth="1"/>
    <col min="15629" max="15634" width="12.6640625" style="107" customWidth="1"/>
    <col min="15635" max="15635" width="14.33203125" style="107" customWidth="1"/>
    <col min="15636" max="15636" width="15.109375" style="107" customWidth="1"/>
    <col min="15637" max="15637" width="12.6640625" style="107" customWidth="1"/>
    <col min="15638" max="15638" width="13.88671875" style="107" customWidth="1"/>
    <col min="15639" max="15639" width="15.33203125" style="107" customWidth="1"/>
    <col min="15640" max="15641" width="12.6640625" style="107" customWidth="1"/>
    <col min="15642" max="15642" width="13.6640625" style="107" customWidth="1"/>
    <col min="15643" max="15643" width="14.44140625" style="107" customWidth="1"/>
    <col min="15644" max="15646" width="12.6640625" style="107" customWidth="1"/>
    <col min="15647" max="15647" width="14.33203125" style="107" customWidth="1"/>
    <col min="15648" max="15648" width="14.109375" style="107" customWidth="1"/>
    <col min="15649" max="15655" width="12.6640625" style="107" customWidth="1"/>
    <col min="15656" max="15872" width="11.44140625" style="107"/>
    <col min="15873" max="15873" width="5.44140625" style="107" customWidth="1"/>
    <col min="15874" max="15874" width="44.6640625" style="107" customWidth="1"/>
    <col min="15875" max="15875" width="17.6640625" style="107" bestFit="1" customWidth="1"/>
    <col min="15876" max="15876" width="10.44140625" style="107" bestFit="1" customWidth="1"/>
    <col min="15877" max="15877" width="10.88671875" style="107" bestFit="1" customWidth="1"/>
    <col min="15878" max="15878" width="6" style="107" bestFit="1" customWidth="1"/>
    <col min="15879" max="15879" width="10.33203125" style="107" bestFit="1" customWidth="1"/>
    <col min="15880" max="15880" width="15" style="107" bestFit="1" customWidth="1"/>
    <col min="15881" max="15881" width="12.44140625" style="107" bestFit="1" customWidth="1"/>
    <col min="15882" max="15883" width="12.6640625" style="107" customWidth="1"/>
    <col min="15884" max="15884" width="13.109375" style="107" customWidth="1"/>
    <col min="15885" max="15890" width="12.6640625" style="107" customWidth="1"/>
    <col min="15891" max="15891" width="14.33203125" style="107" customWidth="1"/>
    <col min="15892" max="15892" width="15.109375" style="107" customWidth="1"/>
    <col min="15893" max="15893" width="12.6640625" style="107" customWidth="1"/>
    <col min="15894" max="15894" width="13.88671875" style="107" customWidth="1"/>
    <col min="15895" max="15895" width="15.33203125" style="107" customWidth="1"/>
    <col min="15896" max="15897" width="12.6640625" style="107" customWidth="1"/>
    <col min="15898" max="15898" width="13.6640625" style="107" customWidth="1"/>
    <col min="15899" max="15899" width="14.44140625" style="107" customWidth="1"/>
    <col min="15900" max="15902" width="12.6640625" style="107" customWidth="1"/>
    <col min="15903" max="15903" width="14.33203125" style="107" customWidth="1"/>
    <col min="15904" max="15904" width="14.109375" style="107" customWidth="1"/>
    <col min="15905" max="15911" width="12.6640625" style="107" customWidth="1"/>
    <col min="15912" max="16128" width="11.44140625" style="107"/>
    <col min="16129" max="16129" width="5.44140625" style="107" customWidth="1"/>
    <col min="16130" max="16130" width="44.6640625" style="107" customWidth="1"/>
    <col min="16131" max="16131" width="17.6640625" style="107" bestFit="1" customWidth="1"/>
    <col min="16132" max="16132" width="10.44140625" style="107" bestFit="1" customWidth="1"/>
    <col min="16133" max="16133" width="10.88671875" style="107" bestFit="1" customWidth="1"/>
    <col min="16134" max="16134" width="6" style="107" bestFit="1" customWidth="1"/>
    <col min="16135" max="16135" width="10.33203125" style="107" bestFit="1" customWidth="1"/>
    <col min="16136" max="16136" width="15" style="107" bestFit="1" customWidth="1"/>
    <col min="16137" max="16137" width="12.44140625" style="107" bestFit="1" customWidth="1"/>
    <col min="16138" max="16139" width="12.6640625" style="107" customWidth="1"/>
    <col min="16140" max="16140" width="13.109375" style="107" customWidth="1"/>
    <col min="16141" max="16146" width="12.6640625" style="107" customWidth="1"/>
    <col min="16147" max="16147" width="14.33203125" style="107" customWidth="1"/>
    <col min="16148" max="16148" width="15.109375" style="107" customWidth="1"/>
    <col min="16149" max="16149" width="12.6640625" style="107" customWidth="1"/>
    <col min="16150" max="16150" width="13.88671875" style="107" customWidth="1"/>
    <col min="16151" max="16151" width="15.33203125" style="107" customWidth="1"/>
    <col min="16152" max="16153" width="12.6640625" style="107" customWidth="1"/>
    <col min="16154" max="16154" width="13.6640625" style="107" customWidth="1"/>
    <col min="16155" max="16155" width="14.44140625" style="107" customWidth="1"/>
    <col min="16156" max="16158" width="12.6640625" style="107" customWidth="1"/>
    <col min="16159" max="16159" width="14.33203125" style="107" customWidth="1"/>
    <col min="16160" max="16160" width="14.109375" style="107" customWidth="1"/>
    <col min="16161" max="16167" width="12.6640625" style="107" customWidth="1"/>
    <col min="16168" max="16384" width="11.44140625" style="107"/>
  </cols>
  <sheetData>
    <row r="2" spans="1:34" x14ac:dyDescent="0.3">
      <c r="B2" s="579"/>
      <c r="C2" s="580"/>
      <c r="D2" s="580"/>
      <c r="E2" s="580"/>
      <c r="F2" s="580"/>
      <c r="G2" s="580"/>
      <c r="J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</row>
    <row r="3" spans="1:34" s="112" customFormat="1" ht="15.6" x14ac:dyDescent="0.3">
      <c r="AB3" s="113"/>
      <c r="AC3" s="113"/>
      <c r="AD3" s="114"/>
    </row>
    <row r="4" spans="1:34" s="6" customFormat="1" ht="21" x14ac:dyDescent="0.4">
      <c r="A4" s="107"/>
      <c r="B4" s="107"/>
      <c r="C4" s="107"/>
      <c r="D4" s="107"/>
      <c r="E4" s="107"/>
      <c r="F4" s="107"/>
      <c r="G4" s="107"/>
      <c r="H4" s="107"/>
      <c r="I4" s="107"/>
      <c r="J4" s="107"/>
      <c r="K4" s="238" t="s">
        <v>0</v>
      </c>
      <c r="L4" s="238"/>
      <c r="M4" s="239"/>
      <c r="N4" s="239"/>
      <c r="O4" s="107"/>
      <c r="P4" s="107"/>
      <c r="Q4" s="107"/>
      <c r="R4" s="107"/>
      <c r="S4" s="107"/>
      <c r="T4" s="107"/>
      <c r="U4" s="107"/>
      <c r="V4" s="107"/>
      <c r="W4" s="107"/>
      <c r="X4" s="107"/>
      <c r="Y4" s="107"/>
      <c r="Z4" s="107"/>
      <c r="AA4" s="107"/>
      <c r="AB4" s="107"/>
      <c r="AC4" s="107"/>
      <c r="AD4" s="107"/>
      <c r="AE4" s="107"/>
      <c r="AF4" s="107"/>
      <c r="AG4" s="107"/>
      <c r="AH4" s="107"/>
    </row>
    <row r="5" spans="1:34" s="6" customFormat="1" x14ac:dyDescent="0.3">
      <c r="A5" s="107"/>
      <c r="B5" s="107"/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  <c r="W5" s="107"/>
      <c r="X5" s="107"/>
      <c r="Y5" s="107"/>
      <c r="Z5" s="107"/>
      <c r="AA5" s="107"/>
      <c r="AB5" s="107"/>
      <c r="AC5" s="107"/>
      <c r="AD5" s="107"/>
      <c r="AE5" s="107"/>
      <c r="AF5" s="107"/>
      <c r="AG5" s="107"/>
      <c r="AH5" s="107"/>
    </row>
    <row r="6" spans="1:34" s="6" customFormat="1" x14ac:dyDescent="0.3">
      <c r="A6" s="107"/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7"/>
      <c r="AH6" s="107"/>
    </row>
    <row r="7" spans="1:34" s="22" customFormat="1" ht="23.4" x14ac:dyDescent="0.45">
      <c r="A7" s="107"/>
      <c r="B7" s="107"/>
      <c r="C7" s="107"/>
      <c r="D7" s="107"/>
      <c r="E7" s="107"/>
      <c r="F7" s="107"/>
      <c r="G7" s="107"/>
      <c r="H7" s="107"/>
      <c r="I7" s="107"/>
      <c r="J7" s="237" t="s">
        <v>111</v>
      </c>
      <c r="K7" s="231"/>
      <c r="L7" s="231"/>
      <c r="M7" s="231"/>
      <c r="N7" s="236"/>
      <c r="O7" s="236"/>
      <c r="P7" s="234"/>
      <c r="Q7" s="234"/>
      <c r="R7" s="234"/>
      <c r="S7" s="229"/>
      <c r="T7" s="235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</row>
    <row r="8" spans="1:34" ht="19.5" customHeight="1" x14ac:dyDescent="0.3">
      <c r="B8" s="182" t="s">
        <v>1</v>
      </c>
      <c r="C8" s="545" t="s">
        <v>130</v>
      </c>
      <c r="D8" s="546"/>
      <c r="E8" s="546"/>
      <c r="F8" s="546"/>
      <c r="G8" s="546"/>
      <c r="H8" s="546"/>
      <c r="I8" s="547"/>
      <c r="K8" s="115"/>
      <c r="L8" s="116"/>
      <c r="M8" s="116"/>
      <c r="N8" s="116"/>
      <c r="O8" s="117"/>
      <c r="P8" s="117"/>
      <c r="Q8" s="117"/>
      <c r="R8" s="117"/>
      <c r="S8" s="117"/>
    </row>
    <row r="9" spans="1:34" ht="19.5" customHeight="1" x14ac:dyDescent="0.3">
      <c r="B9" s="182" t="s">
        <v>3</v>
      </c>
      <c r="C9" s="545">
        <v>2026</v>
      </c>
      <c r="D9" s="546"/>
      <c r="E9" s="546"/>
      <c r="F9" s="546"/>
      <c r="G9" s="546"/>
      <c r="H9" s="546"/>
      <c r="I9" s="547"/>
      <c r="K9" s="115"/>
      <c r="L9" s="116"/>
      <c r="M9" s="116"/>
      <c r="N9" s="116"/>
      <c r="O9" s="117"/>
      <c r="P9" s="117"/>
      <c r="Q9" s="117"/>
      <c r="R9" s="117"/>
      <c r="S9" s="117"/>
    </row>
    <row r="10" spans="1:34" ht="19.5" customHeight="1" x14ac:dyDescent="0.3">
      <c r="B10" s="182" t="s">
        <v>4</v>
      </c>
      <c r="C10" s="545" t="s">
        <v>133</v>
      </c>
      <c r="D10" s="546"/>
      <c r="E10" s="546"/>
      <c r="F10" s="546"/>
      <c r="G10" s="546"/>
      <c r="H10" s="546"/>
      <c r="I10" s="547"/>
      <c r="K10" s="115"/>
      <c r="L10" s="116"/>
      <c r="M10" s="116"/>
      <c r="N10" s="116"/>
      <c r="O10" s="117"/>
      <c r="P10" s="117"/>
      <c r="Q10" s="117"/>
      <c r="R10" s="117"/>
      <c r="S10" s="117"/>
    </row>
    <row r="11" spans="1:34" ht="33.6" x14ac:dyDescent="0.3">
      <c r="B11" s="182" t="s">
        <v>6</v>
      </c>
      <c r="C11" s="548" t="s">
        <v>137</v>
      </c>
      <c r="D11" s="549"/>
      <c r="E11" s="549"/>
      <c r="F11" s="549"/>
      <c r="G11" s="549"/>
      <c r="H11" s="549"/>
      <c r="I11" s="550"/>
      <c r="K11" s="115"/>
      <c r="L11" s="116"/>
      <c r="M11" s="116"/>
      <c r="N11" s="116"/>
      <c r="O11" s="117"/>
      <c r="P11" s="117"/>
      <c r="Q11" s="117"/>
      <c r="R11" s="117"/>
      <c r="S11" s="117"/>
    </row>
    <row r="12" spans="1:34" ht="16.8" x14ac:dyDescent="0.3">
      <c r="B12" s="182" t="s">
        <v>7</v>
      </c>
      <c r="C12" s="545" t="s">
        <v>139</v>
      </c>
      <c r="D12" s="546"/>
      <c r="E12" s="546"/>
      <c r="F12" s="546"/>
      <c r="G12" s="546"/>
      <c r="H12" s="546"/>
      <c r="I12" s="547"/>
      <c r="K12" s="115"/>
      <c r="L12" s="116"/>
      <c r="M12" s="116"/>
      <c r="N12" s="116"/>
      <c r="O12" s="117"/>
      <c r="P12" s="117"/>
      <c r="Q12" s="117"/>
      <c r="R12" s="117"/>
      <c r="S12" s="117"/>
    </row>
    <row r="13" spans="1:34" x14ac:dyDescent="0.3">
      <c r="D13" s="111"/>
      <c r="E13" s="111"/>
      <c r="M13" s="108"/>
    </row>
    <row r="14" spans="1:34" ht="15" thickBot="1" x14ac:dyDescent="0.35">
      <c r="B14" s="110"/>
      <c r="D14" s="111"/>
      <c r="E14" s="111"/>
    </row>
    <row r="15" spans="1:34" ht="42.75" customHeight="1" thickBot="1" x14ac:dyDescent="0.35">
      <c r="A15" s="551" t="s">
        <v>104</v>
      </c>
      <c r="B15" s="565"/>
      <c r="C15" s="565"/>
      <c r="D15" s="565"/>
      <c r="E15" s="565"/>
      <c r="F15" s="565"/>
      <c r="G15" s="552"/>
      <c r="H15" s="566" t="s">
        <v>10</v>
      </c>
      <c r="I15" s="254" t="s">
        <v>112</v>
      </c>
      <c r="J15" s="569" t="s">
        <v>11</v>
      </c>
      <c r="K15" s="570"/>
      <c r="L15" s="571"/>
      <c r="M15" s="572" t="s">
        <v>12</v>
      </c>
      <c r="N15" s="573"/>
      <c r="O15" s="573"/>
      <c r="P15" s="573"/>
      <c r="Q15" s="574" t="s">
        <v>113</v>
      </c>
      <c r="R15" s="575"/>
      <c r="S15" s="575"/>
      <c r="T15" s="575"/>
      <c r="U15" s="576"/>
      <c r="V15" s="551" t="s">
        <v>14</v>
      </c>
      <c r="W15" s="552"/>
      <c r="AD15" s="109"/>
    </row>
    <row r="16" spans="1:34" s="109" customFormat="1" ht="81.75" customHeight="1" x14ac:dyDescent="0.3">
      <c r="A16" s="553" t="s">
        <v>15</v>
      </c>
      <c r="B16" s="555" t="s">
        <v>16</v>
      </c>
      <c r="C16" s="240" t="s">
        <v>160</v>
      </c>
      <c r="D16" s="240" t="s">
        <v>18</v>
      </c>
      <c r="E16" s="240" t="s">
        <v>19</v>
      </c>
      <c r="F16" s="240" t="s">
        <v>105</v>
      </c>
      <c r="G16" s="241" t="s">
        <v>106</v>
      </c>
      <c r="H16" s="567"/>
      <c r="I16" s="557" t="s">
        <v>114</v>
      </c>
      <c r="J16" s="186" t="s">
        <v>115</v>
      </c>
      <c r="K16" s="187" t="s">
        <v>116</v>
      </c>
      <c r="L16" s="188" t="s">
        <v>117</v>
      </c>
      <c r="M16" s="242" t="s">
        <v>118</v>
      </c>
      <c r="N16" s="243" t="s">
        <v>119</v>
      </c>
      <c r="O16" s="243" t="s">
        <v>120</v>
      </c>
      <c r="P16" s="244" t="s">
        <v>121</v>
      </c>
      <c r="Q16" s="245" t="s">
        <v>122</v>
      </c>
      <c r="R16" s="184" t="s">
        <v>27</v>
      </c>
      <c r="S16" s="559" t="s">
        <v>80</v>
      </c>
      <c r="T16" s="184" t="s">
        <v>123</v>
      </c>
      <c r="U16" s="185" t="s">
        <v>30</v>
      </c>
      <c r="V16" s="561" t="s">
        <v>107</v>
      </c>
      <c r="W16" s="563" t="s">
        <v>108</v>
      </c>
    </row>
    <row r="17" spans="1:30" s="109" customFormat="1" ht="16.5" customHeight="1" thickBot="1" x14ac:dyDescent="0.35">
      <c r="A17" s="554"/>
      <c r="B17" s="556"/>
      <c r="C17" s="246"/>
      <c r="D17" s="189"/>
      <c r="E17" s="189"/>
      <c r="F17" s="246"/>
      <c r="G17" s="247"/>
      <c r="H17" s="568"/>
      <c r="I17" s="558"/>
      <c r="J17" s="248" t="s">
        <v>84</v>
      </c>
      <c r="K17" s="246" t="s">
        <v>124</v>
      </c>
      <c r="L17" s="247" t="s">
        <v>36</v>
      </c>
      <c r="M17" s="249" t="s">
        <v>34</v>
      </c>
      <c r="N17" s="250" t="s">
        <v>109</v>
      </c>
      <c r="O17" s="250" t="s">
        <v>34</v>
      </c>
      <c r="P17" s="251" t="s">
        <v>84</v>
      </c>
      <c r="Q17" s="252" t="s">
        <v>34</v>
      </c>
      <c r="R17" s="189" t="s">
        <v>84</v>
      </c>
      <c r="S17" s="560"/>
      <c r="T17" s="190" t="s">
        <v>35</v>
      </c>
      <c r="U17" s="253" t="s">
        <v>38</v>
      </c>
      <c r="V17" s="562"/>
      <c r="W17" s="564"/>
    </row>
    <row r="18" spans="1:30" s="109" customFormat="1" ht="15.6" x14ac:dyDescent="0.3">
      <c r="A18" s="513">
        <v>1</v>
      </c>
      <c r="B18" s="521" t="s">
        <v>142</v>
      </c>
      <c r="C18" s="516"/>
      <c r="D18" s="517">
        <v>10</v>
      </c>
      <c r="E18" s="511" t="s">
        <v>39</v>
      </c>
      <c r="F18" s="511">
        <v>1</v>
      </c>
      <c r="G18" s="512" t="s">
        <v>140</v>
      </c>
      <c r="H18" s="255" t="s">
        <v>41</v>
      </c>
      <c r="I18" s="256">
        <v>46106</v>
      </c>
      <c r="J18" s="257">
        <f>I18+7</f>
        <v>46113</v>
      </c>
      <c r="K18" s="258">
        <f>J18+1</f>
        <v>46114</v>
      </c>
      <c r="L18" s="259">
        <f>K18+21</f>
        <v>46135</v>
      </c>
      <c r="M18" s="257">
        <f>L18+7</f>
        <v>46142</v>
      </c>
      <c r="N18" s="258">
        <f>M18+7</f>
        <v>46149</v>
      </c>
      <c r="O18" s="258">
        <f>N18+7</f>
        <v>46156</v>
      </c>
      <c r="P18" s="260">
        <f>O18+5+2</f>
        <v>46163</v>
      </c>
      <c r="Q18" s="257">
        <f>P18+5+2</f>
        <v>46170</v>
      </c>
      <c r="R18" s="258">
        <f>Q18+5+2</f>
        <v>46177</v>
      </c>
      <c r="S18" s="261"/>
      <c r="T18" s="258">
        <f>R18+3+2</f>
        <v>46182</v>
      </c>
      <c r="U18" s="259">
        <f>T18+3+2</f>
        <v>46187</v>
      </c>
      <c r="V18" s="257">
        <f>U18+7</f>
        <v>46194</v>
      </c>
      <c r="W18" s="259">
        <f>V18+15+2+6</f>
        <v>46217</v>
      </c>
    </row>
    <row r="19" spans="1:30" s="109" customFormat="1" ht="51.6" customHeight="1" thickBot="1" x14ac:dyDescent="0.35">
      <c r="A19" s="514"/>
      <c r="B19" s="522"/>
      <c r="C19" s="368"/>
      <c r="D19" s="518"/>
      <c r="E19" s="368"/>
      <c r="F19" s="368"/>
      <c r="G19" s="388"/>
      <c r="H19" s="262" t="s">
        <v>42</v>
      </c>
      <c r="I19" s="263"/>
      <c r="J19" s="264"/>
      <c r="K19" s="265"/>
      <c r="L19" s="266"/>
      <c r="M19" s="264"/>
      <c r="N19" s="265"/>
      <c r="O19" s="265"/>
      <c r="P19" s="267"/>
      <c r="Q19" s="264"/>
      <c r="R19" s="265"/>
      <c r="S19" s="265"/>
      <c r="T19" s="265"/>
      <c r="U19" s="266"/>
      <c r="V19" s="264"/>
      <c r="W19" s="266"/>
    </row>
    <row r="20" spans="1:30" s="109" customFormat="1" ht="15.6" customHeight="1" x14ac:dyDescent="0.3">
      <c r="A20" s="513">
        <v>2</v>
      </c>
      <c r="B20" s="577" t="s">
        <v>158</v>
      </c>
      <c r="C20" s="516"/>
      <c r="D20" s="517">
        <v>10</v>
      </c>
      <c r="E20" s="511" t="s">
        <v>39</v>
      </c>
      <c r="F20" s="511">
        <v>1</v>
      </c>
      <c r="G20" s="512" t="s">
        <v>140</v>
      </c>
      <c r="H20" s="255" t="s">
        <v>41</v>
      </c>
      <c r="I20" s="256">
        <v>46106</v>
      </c>
      <c r="J20" s="257">
        <f>I20+7</f>
        <v>46113</v>
      </c>
      <c r="K20" s="258">
        <f>J20+1</f>
        <v>46114</v>
      </c>
      <c r="L20" s="259">
        <f>K20+21</f>
        <v>46135</v>
      </c>
      <c r="M20" s="257">
        <f>L20+7</f>
        <v>46142</v>
      </c>
      <c r="N20" s="258">
        <f>M20+7</f>
        <v>46149</v>
      </c>
      <c r="O20" s="258">
        <f>N20+7</f>
        <v>46156</v>
      </c>
      <c r="P20" s="260">
        <f>O20+5+2</f>
        <v>46163</v>
      </c>
      <c r="Q20" s="257">
        <f>P20+5+2</f>
        <v>46170</v>
      </c>
      <c r="R20" s="258">
        <f>Q20+5+2</f>
        <v>46177</v>
      </c>
      <c r="S20" s="261"/>
      <c r="T20" s="258">
        <f>R20+3+2</f>
        <v>46182</v>
      </c>
      <c r="U20" s="259">
        <f>T20+3+2</f>
        <v>46187</v>
      </c>
      <c r="V20" s="257">
        <f>U20+7</f>
        <v>46194</v>
      </c>
      <c r="W20" s="259">
        <f>V20+15+2+6</f>
        <v>46217</v>
      </c>
    </row>
    <row r="21" spans="1:30" s="109" customFormat="1" ht="30.6" customHeight="1" thickBot="1" x14ac:dyDescent="0.35">
      <c r="A21" s="514"/>
      <c r="B21" s="578"/>
      <c r="C21" s="368"/>
      <c r="D21" s="518"/>
      <c r="E21" s="368"/>
      <c r="F21" s="368"/>
      <c r="G21" s="388"/>
      <c r="H21" s="262" t="s">
        <v>42</v>
      </c>
      <c r="I21" s="263"/>
      <c r="J21" s="264"/>
      <c r="K21" s="265"/>
      <c r="L21" s="266"/>
      <c r="M21" s="264"/>
      <c r="N21" s="265"/>
      <c r="O21" s="265"/>
      <c r="P21" s="267"/>
      <c r="Q21" s="264"/>
      <c r="R21" s="265"/>
      <c r="S21" s="265"/>
      <c r="T21" s="265"/>
      <c r="U21" s="266"/>
      <c r="V21" s="264"/>
      <c r="W21" s="266"/>
    </row>
    <row r="22" spans="1:30" s="109" customFormat="1" ht="15.6" x14ac:dyDescent="0.3">
      <c r="A22" s="513">
        <v>3</v>
      </c>
      <c r="B22" s="521" t="s">
        <v>145</v>
      </c>
      <c r="C22" s="516"/>
      <c r="D22" s="517">
        <v>10</v>
      </c>
      <c r="E22" s="511" t="s">
        <v>39</v>
      </c>
      <c r="F22" s="511">
        <v>1</v>
      </c>
      <c r="G22" s="512" t="s">
        <v>140</v>
      </c>
      <c r="H22" s="255" t="s">
        <v>41</v>
      </c>
      <c r="I22" s="256">
        <v>46106</v>
      </c>
      <c r="J22" s="257">
        <f>I22+7</f>
        <v>46113</v>
      </c>
      <c r="K22" s="258">
        <f>J22+1</f>
        <v>46114</v>
      </c>
      <c r="L22" s="259">
        <f>K22+21</f>
        <v>46135</v>
      </c>
      <c r="M22" s="257">
        <f>L22+7</f>
        <v>46142</v>
      </c>
      <c r="N22" s="258">
        <f>M22+7</f>
        <v>46149</v>
      </c>
      <c r="O22" s="258">
        <f>N22+7</f>
        <v>46156</v>
      </c>
      <c r="P22" s="260">
        <f>O22+5+2</f>
        <v>46163</v>
      </c>
      <c r="Q22" s="257">
        <f>P22+5+2</f>
        <v>46170</v>
      </c>
      <c r="R22" s="258">
        <f>Q22+5+2</f>
        <v>46177</v>
      </c>
      <c r="S22" s="261"/>
      <c r="T22" s="258">
        <f>R22+3+2</f>
        <v>46182</v>
      </c>
      <c r="U22" s="259">
        <f>T22+3+2</f>
        <v>46187</v>
      </c>
      <c r="V22" s="257">
        <f>U22+7</f>
        <v>46194</v>
      </c>
      <c r="W22" s="259">
        <f>V22+15+2+6</f>
        <v>46217</v>
      </c>
    </row>
    <row r="23" spans="1:30" s="109" customFormat="1" ht="51.75" customHeight="1" thickBot="1" x14ac:dyDescent="0.35">
      <c r="A23" s="514"/>
      <c r="B23" s="522"/>
      <c r="C23" s="368"/>
      <c r="D23" s="518"/>
      <c r="E23" s="368"/>
      <c r="F23" s="368"/>
      <c r="G23" s="388"/>
      <c r="H23" s="299" t="s">
        <v>42</v>
      </c>
      <c r="I23" s="300"/>
      <c r="J23" s="301"/>
      <c r="K23" s="302"/>
      <c r="L23" s="303"/>
      <c r="M23" s="301"/>
      <c r="N23" s="302"/>
      <c r="O23" s="302"/>
      <c r="P23" s="304"/>
      <c r="Q23" s="301"/>
      <c r="R23" s="302"/>
      <c r="S23" s="302"/>
      <c r="T23" s="302"/>
      <c r="U23" s="303"/>
      <c r="V23" s="301"/>
      <c r="W23" s="303"/>
    </row>
    <row r="24" spans="1:30" s="109" customFormat="1" ht="15.6" x14ac:dyDescent="0.3">
      <c r="A24" s="513">
        <v>4</v>
      </c>
      <c r="B24" s="519" t="s">
        <v>159</v>
      </c>
      <c r="C24" s="516"/>
      <c r="D24" s="517">
        <v>10</v>
      </c>
      <c r="E24" s="511" t="s">
        <v>39</v>
      </c>
      <c r="F24" s="511">
        <v>1</v>
      </c>
      <c r="G24" s="512" t="s">
        <v>140</v>
      </c>
      <c r="H24" s="255" t="s">
        <v>41</v>
      </c>
      <c r="I24" s="256">
        <v>46106</v>
      </c>
      <c r="J24" s="257">
        <f>I24+7</f>
        <v>46113</v>
      </c>
      <c r="K24" s="258">
        <f>J24+1</f>
        <v>46114</v>
      </c>
      <c r="L24" s="259">
        <f>K24+21</f>
        <v>46135</v>
      </c>
      <c r="M24" s="257">
        <f>L24+7</f>
        <v>46142</v>
      </c>
      <c r="N24" s="258">
        <f>M24+7</f>
        <v>46149</v>
      </c>
      <c r="O24" s="258">
        <f>N24+7</f>
        <v>46156</v>
      </c>
      <c r="P24" s="260">
        <f>O24+5+2</f>
        <v>46163</v>
      </c>
      <c r="Q24" s="257">
        <f>P24+5+2</f>
        <v>46170</v>
      </c>
      <c r="R24" s="258">
        <f>Q24+5+2</f>
        <v>46177</v>
      </c>
      <c r="S24" s="261"/>
      <c r="T24" s="258">
        <f>R24+3+2</f>
        <v>46182</v>
      </c>
      <c r="U24" s="259">
        <f>T24+3+2</f>
        <v>46187</v>
      </c>
      <c r="V24" s="257">
        <f>U24+7</f>
        <v>46194</v>
      </c>
      <c r="W24" s="259">
        <f>V24+15+2+6</f>
        <v>46217</v>
      </c>
    </row>
    <row r="25" spans="1:30" s="109" customFormat="1" ht="65.400000000000006" customHeight="1" thickBot="1" x14ac:dyDescent="0.35">
      <c r="A25" s="514"/>
      <c r="B25" s="520"/>
      <c r="C25" s="368"/>
      <c r="D25" s="518"/>
      <c r="E25" s="368"/>
      <c r="F25" s="368"/>
      <c r="G25" s="388"/>
      <c r="H25" s="299" t="s">
        <v>42</v>
      </c>
      <c r="I25" s="300"/>
      <c r="J25" s="301"/>
      <c r="K25" s="302"/>
      <c r="L25" s="303"/>
      <c r="M25" s="301"/>
      <c r="N25" s="302"/>
      <c r="O25" s="302"/>
      <c r="P25" s="304"/>
      <c r="Q25" s="301"/>
      <c r="R25" s="302"/>
      <c r="S25" s="302"/>
      <c r="T25" s="302"/>
      <c r="U25" s="303"/>
      <c r="V25" s="301"/>
      <c r="W25" s="303"/>
    </row>
    <row r="26" spans="1:30" s="109" customFormat="1" ht="15.6" x14ac:dyDescent="0.3">
      <c r="A26" s="513">
        <v>5</v>
      </c>
      <c r="B26" s="515" t="s">
        <v>167</v>
      </c>
      <c r="C26" s="516"/>
      <c r="D26" s="517">
        <v>10</v>
      </c>
      <c r="E26" s="511" t="s">
        <v>39</v>
      </c>
      <c r="F26" s="511">
        <v>1</v>
      </c>
      <c r="G26" s="512" t="s">
        <v>140</v>
      </c>
      <c r="H26" s="255" t="s">
        <v>41</v>
      </c>
      <c r="I26" s="256">
        <v>46106</v>
      </c>
      <c r="J26" s="257">
        <f>I26+7</f>
        <v>46113</v>
      </c>
      <c r="K26" s="258">
        <f>J26+1</f>
        <v>46114</v>
      </c>
      <c r="L26" s="259">
        <f>K26+21</f>
        <v>46135</v>
      </c>
      <c r="M26" s="257">
        <f>L26+7</f>
        <v>46142</v>
      </c>
      <c r="N26" s="258">
        <f>M26+7</f>
        <v>46149</v>
      </c>
      <c r="O26" s="258">
        <f>N26+7</f>
        <v>46156</v>
      </c>
      <c r="P26" s="260">
        <f>O26+5+2</f>
        <v>46163</v>
      </c>
      <c r="Q26" s="257">
        <f>P26+5+2</f>
        <v>46170</v>
      </c>
      <c r="R26" s="258">
        <f>Q26+5+2</f>
        <v>46177</v>
      </c>
      <c r="S26" s="261"/>
      <c r="T26" s="258">
        <f>R26+3+2</f>
        <v>46182</v>
      </c>
      <c r="U26" s="259">
        <f>T26+3+2</f>
        <v>46187</v>
      </c>
      <c r="V26" s="257">
        <f>U26+7</f>
        <v>46194</v>
      </c>
      <c r="W26" s="259">
        <f>V26+15+2+6</f>
        <v>46217</v>
      </c>
    </row>
    <row r="27" spans="1:30" s="109" customFormat="1" ht="28.2" customHeight="1" x14ac:dyDescent="0.3">
      <c r="A27" s="514"/>
      <c r="B27" s="381"/>
      <c r="C27" s="368"/>
      <c r="D27" s="518"/>
      <c r="E27" s="368"/>
      <c r="F27" s="368"/>
      <c r="G27" s="388"/>
      <c r="H27" s="299" t="s">
        <v>42</v>
      </c>
      <c r="I27" s="300"/>
      <c r="J27" s="301"/>
      <c r="K27" s="302"/>
      <c r="L27" s="303"/>
      <c r="M27" s="301"/>
      <c r="N27" s="302"/>
      <c r="O27" s="302"/>
      <c r="P27" s="304"/>
      <c r="Q27" s="301"/>
      <c r="R27" s="302"/>
      <c r="S27" s="302"/>
      <c r="T27" s="302"/>
      <c r="U27" s="303"/>
      <c r="V27" s="301"/>
      <c r="W27" s="303"/>
    </row>
    <row r="28" spans="1:30" s="306" customFormat="1" ht="19.5" customHeight="1" x14ac:dyDescent="0.3">
      <c r="A28" s="308"/>
      <c r="B28" s="309" t="s">
        <v>43</v>
      </c>
      <c r="C28" s="310"/>
      <c r="D28" s="311"/>
      <c r="E28" s="311"/>
      <c r="F28" s="311"/>
      <c r="G28" s="311"/>
      <c r="H28" s="311"/>
      <c r="I28" s="311"/>
      <c r="J28" s="311"/>
      <c r="K28" s="311"/>
      <c r="L28" s="311"/>
      <c r="M28" s="311"/>
      <c r="N28" s="311"/>
      <c r="O28" s="311"/>
      <c r="P28" s="311"/>
      <c r="Q28" s="311"/>
      <c r="R28" s="311"/>
      <c r="S28" s="311"/>
      <c r="T28" s="311"/>
      <c r="U28" s="311"/>
      <c r="V28" s="311"/>
      <c r="W28" s="311"/>
      <c r="AD28" s="307"/>
    </row>
    <row r="29" spans="1:30" s="118" customFormat="1" ht="15.75" customHeight="1" thickBot="1" x14ac:dyDescent="0.3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AD29"/>
    </row>
    <row r="30" spans="1:30" customFormat="1" ht="22.5" customHeight="1" thickBot="1" x14ac:dyDescent="0.35">
      <c r="B30" s="457" t="s">
        <v>44</v>
      </c>
      <c r="C30" s="458"/>
      <c r="D30" s="458"/>
      <c r="E30" s="458"/>
      <c r="F30" s="459"/>
    </row>
    <row r="31" spans="1:30" customFormat="1" ht="24.75" customHeight="1" thickBot="1" x14ac:dyDescent="0.35">
      <c r="B31" s="119" t="s">
        <v>125</v>
      </c>
      <c r="C31" s="541" t="s">
        <v>138</v>
      </c>
      <c r="D31" s="542"/>
      <c r="E31" s="543"/>
      <c r="F31" s="544"/>
    </row>
    <row r="32" spans="1:30" customFormat="1" ht="15" customHeight="1" thickBot="1" x14ac:dyDescent="0.35">
      <c r="B32" s="120"/>
      <c r="C32" s="121"/>
      <c r="D32" s="121"/>
      <c r="E32" s="121"/>
      <c r="F32" s="121"/>
    </row>
    <row r="33" spans="1:30" customFormat="1" ht="21.75" customHeight="1" thickBot="1" x14ac:dyDescent="0.35">
      <c r="A33" s="29"/>
      <c r="B33" s="420" t="s">
        <v>45</v>
      </c>
      <c r="C33" s="420"/>
      <c r="D33" s="538" t="s">
        <v>46</v>
      </c>
      <c r="E33" s="539"/>
      <c r="F33" s="539"/>
      <c r="G33" s="539"/>
      <c r="H33" s="540"/>
      <c r="J33" s="441" t="s">
        <v>47</v>
      </c>
      <c r="K33" s="442"/>
      <c r="L33" s="443" t="s">
        <v>48</v>
      </c>
      <c r="M33" s="444"/>
      <c r="N33" s="445"/>
      <c r="O33" s="284"/>
      <c r="P33" s="429" t="s">
        <v>19</v>
      </c>
      <c r="Q33" s="430"/>
      <c r="R33" s="430"/>
      <c r="S33" s="430"/>
      <c r="T33" s="431"/>
      <c r="U33" s="284"/>
      <c r="V33" s="284"/>
    </row>
    <row r="34" spans="1:30" customFormat="1" ht="21.75" customHeight="1" thickBot="1" x14ac:dyDescent="0.35">
      <c r="A34" s="29"/>
      <c r="B34" s="420" t="s">
        <v>49</v>
      </c>
      <c r="C34" s="420"/>
      <c r="D34" s="277" t="s">
        <v>50</v>
      </c>
      <c r="E34" s="278"/>
      <c r="F34" s="535" t="s">
        <v>51</v>
      </c>
      <c r="G34" s="536"/>
      <c r="H34" s="537"/>
      <c r="J34" s="435">
        <v>1</v>
      </c>
      <c r="K34" s="436"/>
      <c r="L34" s="532" t="s">
        <v>162</v>
      </c>
      <c r="M34" s="533"/>
      <c r="N34" s="534"/>
      <c r="O34" s="284"/>
      <c r="P34" s="26" t="s">
        <v>39</v>
      </c>
      <c r="Q34" s="532" t="s">
        <v>53</v>
      </c>
      <c r="R34" s="533"/>
      <c r="S34" s="533"/>
      <c r="T34" s="534"/>
      <c r="U34" s="284"/>
      <c r="V34" s="284"/>
    </row>
    <row r="35" spans="1:30" customFormat="1" ht="21.75" customHeight="1" thickBot="1" x14ac:dyDescent="0.35">
      <c r="A35" s="29"/>
      <c r="B35" s="420" t="s">
        <v>54</v>
      </c>
      <c r="C35" s="420"/>
      <c r="D35" s="279" t="s">
        <v>55</v>
      </c>
      <c r="E35" s="280"/>
      <c r="F35" s="523" t="s">
        <v>56</v>
      </c>
      <c r="G35" s="524"/>
      <c r="H35" s="525"/>
      <c r="J35" s="424">
        <v>2</v>
      </c>
      <c r="K35" s="425"/>
      <c r="L35" s="532" t="s">
        <v>57</v>
      </c>
      <c r="M35" s="533"/>
      <c r="N35" s="534"/>
      <c r="O35" s="284"/>
      <c r="P35" s="27" t="s">
        <v>58</v>
      </c>
      <c r="Q35" s="532" t="s">
        <v>59</v>
      </c>
      <c r="R35" s="533"/>
      <c r="S35" s="533"/>
      <c r="T35" s="534"/>
      <c r="U35" s="284"/>
      <c r="V35" s="284"/>
    </row>
    <row r="36" spans="1:30" customFormat="1" ht="21.75" customHeight="1" thickBot="1" x14ac:dyDescent="0.35">
      <c r="A36" s="29"/>
      <c r="B36" s="420" t="s">
        <v>60</v>
      </c>
      <c r="C36" s="420"/>
      <c r="D36" s="277" t="s">
        <v>126</v>
      </c>
      <c r="E36" s="278"/>
      <c r="F36" s="523" t="s">
        <v>127</v>
      </c>
      <c r="G36" s="524"/>
      <c r="H36" s="525"/>
      <c r="J36" s="424">
        <v>3</v>
      </c>
      <c r="K36" s="425"/>
      <c r="L36" s="532" t="s">
        <v>61</v>
      </c>
      <c r="M36" s="533"/>
      <c r="N36" s="534"/>
      <c r="O36" s="284"/>
      <c r="P36" s="28" t="s">
        <v>62</v>
      </c>
      <c r="Q36" s="526" t="s">
        <v>63</v>
      </c>
      <c r="R36" s="527"/>
      <c r="S36" s="527"/>
      <c r="T36" s="528"/>
      <c r="U36" s="284"/>
      <c r="V36" s="284"/>
    </row>
    <row r="37" spans="1:30" customFormat="1" ht="25.5" customHeight="1" thickBot="1" x14ac:dyDescent="0.35">
      <c r="A37" s="29"/>
      <c r="B37" s="420" t="s">
        <v>64</v>
      </c>
      <c r="C37" s="420"/>
      <c r="D37" s="279" t="s">
        <v>65</v>
      </c>
      <c r="E37" s="280"/>
      <c r="F37" s="523" t="s">
        <v>66</v>
      </c>
      <c r="G37" s="524"/>
      <c r="H37" s="525"/>
      <c r="J37" s="460">
        <v>4</v>
      </c>
      <c r="K37" s="461"/>
      <c r="L37" s="526" t="s">
        <v>129</v>
      </c>
      <c r="M37" s="527"/>
      <c r="N37" s="528"/>
      <c r="O37" s="284"/>
      <c r="P37" s="284"/>
      <c r="Q37" s="284"/>
      <c r="R37" s="284"/>
      <c r="S37" s="284"/>
      <c r="T37" s="284"/>
      <c r="U37" s="284"/>
      <c r="V37" s="284"/>
    </row>
    <row r="38" spans="1:30" customFormat="1" ht="19.5" customHeight="1" thickBot="1" x14ac:dyDescent="0.35">
      <c r="A38" s="29"/>
      <c r="B38" s="420" t="s">
        <v>68</v>
      </c>
      <c r="C38" s="420"/>
      <c r="D38" s="281" t="s">
        <v>92</v>
      </c>
      <c r="E38" s="282"/>
      <c r="F38" s="529" t="s">
        <v>93</v>
      </c>
      <c r="G38" s="530"/>
      <c r="H38" s="531"/>
    </row>
    <row r="39" spans="1:30" customFormat="1" ht="18" x14ac:dyDescent="0.35">
      <c r="A39" s="29"/>
      <c r="B39" s="420" t="s">
        <v>69</v>
      </c>
      <c r="C39" s="420"/>
      <c r="D39" s="420"/>
      <c r="E39" s="283"/>
      <c r="F39" s="283"/>
      <c r="G39" s="283"/>
      <c r="H39" s="283"/>
      <c r="AD39" s="122"/>
    </row>
    <row r="40" spans="1:30" s="122" customFormat="1" ht="17.25" customHeight="1" x14ac:dyDescent="0.35">
      <c r="Q40" s="122" t="s">
        <v>128</v>
      </c>
      <c r="V40" s="114">
        <f>+V29/20</f>
        <v>0</v>
      </c>
      <c r="W40" s="114" t="s">
        <v>110</v>
      </c>
      <c r="AD40" s="107"/>
    </row>
  </sheetData>
  <mergeCells count="82">
    <mergeCell ref="B2:G2"/>
    <mergeCell ref="B20:B21"/>
    <mergeCell ref="A18:A19"/>
    <mergeCell ref="B18:B19"/>
    <mergeCell ref="C18:C19"/>
    <mergeCell ref="D18:D19"/>
    <mergeCell ref="E18:E19"/>
    <mergeCell ref="V15:W15"/>
    <mergeCell ref="A16:A17"/>
    <mergeCell ref="B16:B17"/>
    <mergeCell ref="I16:I17"/>
    <mergeCell ref="S16:S17"/>
    <mergeCell ref="V16:V17"/>
    <mergeCell ref="W16:W17"/>
    <mergeCell ref="A15:G15"/>
    <mergeCell ref="H15:H17"/>
    <mergeCell ref="J15:L15"/>
    <mergeCell ref="M15:P15"/>
    <mergeCell ref="Q15:U15"/>
    <mergeCell ref="C8:I8"/>
    <mergeCell ref="C9:I9"/>
    <mergeCell ref="C10:I10"/>
    <mergeCell ref="C11:I11"/>
    <mergeCell ref="C12:I12"/>
    <mergeCell ref="F18:F19"/>
    <mergeCell ref="G18:G19"/>
    <mergeCell ref="F20:F21"/>
    <mergeCell ref="G20:G21"/>
    <mergeCell ref="P33:T33"/>
    <mergeCell ref="B34:C34"/>
    <mergeCell ref="F34:H34"/>
    <mergeCell ref="J34:K34"/>
    <mergeCell ref="L34:N34"/>
    <mergeCell ref="Q34:T34"/>
    <mergeCell ref="B33:C33"/>
    <mergeCell ref="D33:H33"/>
    <mergeCell ref="J33:K33"/>
    <mergeCell ref="L33:N33"/>
    <mergeCell ref="Q35:T35"/>
    <mergeCell ref="B36:C36"/>
    <mergeCell ref="F36:H36"/>
    <mergeCell ref="J36:K36"/>
    <mergeCell ref="L36:N36"/>
    <mergeCell ref="Q36:T36"/>
    <mergeCell ref="B35:C35"/>
    <mergeCell ref="F35:H35"/>
    <mergeCell ref="J35:K35"/>
    <mergeCell ref="L35:N35"/>
    <mergeCell ref="D20:D21"/>
    <mergeCell ref="E20:E21"/>
    <mergeCell ref="B39:D39"/>
    <mergeCell ref="B37:C37"/>
    <mergeCell ref="F37:H37"/>
    <mergeCell ref="J37:K37"/>
    <mergeCell ref="L37:N37"/>
    <mergeCell ref="B38:C38"/>
    <mergeCell ref="F38:H38"/>
    <mergeCell ref="B30:F30"/>
    <mergeCell ref="C31:F31"/>
    <mergeCell ref="F26:F27"/>
    <mergeCell ref="G26:G27"/>
    <mergeCell ref="A26:A27"/>
    <mergeCell ref="B26:B27"/>
    <mergeCell ref="C26:C27"/>
    <mergeCell ref="D26:D27"/>
    <mergeCell ref="E26:E27"/>
    <mergeCell ref="A24:A25"/>
    <mergeCell ref="B24:B25"/>
    <mergeCell ref="C24:C25"/>
    <mergeCell ref="D24:D25"/>
    <mergeCell ref="E24:E25"/>
    <mergeCell ref="F24:F25"/>
    <mergeCell ref="G24:G25"/>
    <mergeCell ref="A22:A23"/>
    <mergeCell ref="B22:B23"/>
    <mergeCell ref="C22:C23"/>
    <mergeCell ref="D22:D23"/>
    <mergeCell ref="E22:E23"/>
    <mergeCell ref="F22:F23"/>
    <mergeCell ref="G22:G23"/>
    <mergeCell ref="A20:A21"/>
    <mergeCell ref="C20:C21"/>
  </mergeCells>
  <pageMargins left="0.7" right="0.7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AD20"/>
  <sheetViews>
    <sheetView workbookViewId="0">
      <selection activeCell="B7" sqref="B7:D7"/>
    </sheetView>
  </sheetViews>
  <sheetFormatPr baseColWidth="10" defaultRowHeight="14.4" x14ac:dyDescent="0.3"/>
  <cols>
    <col min="1" max="1" width="5.88671875" customWidth="1"/>
    <col min="2" max="2" width="24.33203125" customWidth="1"/>
    <col min="3" max="3" width="16.33203125" customWidth="1"/>
  </cols>
  <sheetData>
    <row r="2" spans="1:25" ht="21" x14ac:dyDescent="0.4">
      <c r="A2" s="1"/>
      <c r="B2" s="1"/>
      <c r="C2" s="402" t="s">
        <v>0</v>
      </c>
      <c r="D2" s="402"/>
      <c r="E2" s="402"/>
      <c r="F2" s="402"/>
      <c r="G2" s="402"/>
      <c r="H2" s="402"/>
      <c r="I2" s="402"/>
      <c r="J2" s="402"/>
      <c r="K2" s="1"/>
      <c r="L2" s="1"/>
      <c r="M2" s="1"/>
      <c r="N2" s="1"/>
      <c r="O2" s="23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7.25" customHeight="1" x14ac:dyDescent="0.4">
      <c r="A3" s="1"/>
      <c r="B3" s="1"/>
      <c r="C3" s="295"/>
      <c r="D3" s="295"/>
      <c r="E3" s="295"/>
      <c r="F3" s="295"/>
      <c r="G3" s="295"/>
      <c r="H3" s="295"/>
      <c r="I3" s="295"/>
      <c r="J3" s="295"/>
      <c r="K3" s="1"/>
      <c r="L3" s="1"/>
      <c r="M3" s="1"/>
      <c r="N3" s="1"/>
      <c r="O3" s="23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7.25" customHeight="1" x14ac:dyDescent="0.3">
      <c r="B4" s="398" t="s">
        <v>1</v>
      </c>
      <c r="C4" s="398"/>
      <c r="D4" s="399"/>
      <c r="E4" s="581" t="s">
        <v>130</v>
      </c>
      <c r="F4" s="581"/>
      <c r="G4" s="581"/>
      <c r="H4" s="581"/>
      <c r="I4" s="581"/>
      <c r="J4" s="581"/>
      <c r="K4" s="581"/>
      <c r="L4" s="581"/>
      <c r="N4" s="5"/>
      <c r="O4" s="401"/>
      <c r="P4" s="401"/>
      <c r="Q4" s="401"/>
      <c r="R4" s="401"/>
      <c r="S4" s="401"/>
      <c r="T4" s="401"/>
      <c r="U4" s="5"/>
      <c r="V4" s="5"/>
      <c r="W4" s="5"/>
      <c r="X4" s="5"/>
      <c r="Y4" s="5"/>
    </row>
    <row r="5" spans="1:25" ht="17.25" customHeight="1" x14ac:dyDescent="0.3">
      <c r="B5" s="398" t="s">
        <v>3</v>
      </c>
      <c r="C5" s="398"/>
      <c r="D5" s="399"/>
      <c r="E5" s="581">
        <v>2026</v>
      </c>
      <c r="F5" s="581"/>
      <c r="G5" s="581"/>
      <c r="H5" s="581"/>
      <c r="I5" s="581"/>
      <c r="J5" s="581"/>
      <c r="K5" s="581"/>
      <c r="L5" s="581"/>
      <c r="N5" s="5"/>
      <c r="O5" s="401"/>
      <c r="P5" s="401"/>
      <c r="Q5" s="401"/>
      <c r="R5" s="401"/>
      <c r="S5" s="401"/>
      <c r="T5" s="401"/>
      <c r="U5" s="5"/>
      <c r="V5" s="5"/>
      <c r="W5" s="5"/>
      <c r="X5" s="5"/>
      <c r="Y5" s="5"/>
    </row>
    <row r="6" spans="1:25" ht="18" customHeight="1" x14ac:dyDescent="0.3">
      <c r="B6" s="398" t="s">
        <v>4</v>
      </c>
      <c r="C6" s="398"/>
      <c r="D6" s="399"/>
      <c r="E6" s="581" t="s">
        <v>132</v>
      </c>
      <c r="F6" s="581"/>
      <c r="G6" s="581"/>
      <c r="H6" s="581"/>
      <c r="I6" s="581"/>
      <c r="J6" s="581"/>
      <c r="K6" s="581"/>
      <c r="L6" s="581"/>
      <c r="N6" s="5"/>
      <c r="O6" s="401"/>
      <c r="P6" s="401"/>
      <c r="Q6" s="401"/>
      <c r="R6" s="401"/>
      <c r="S6" s="401"/>
      <c r="T6" s="401"/>
      <c r="U6" s="5"/>
      <c r="V6" s="5"/>
      <c r="W6" s="5"/>
      <c r="X6" s="5"/>
      <c r="Y6" s="5"/>
    </row>
    <row r="7" spans="1:25" ht="18.75" customHeight="1" x14ac:dyDescent="0.3">
      <c r="B7" s="398" t="s">
        <v>6</v>
      </c>
      <c r="C7" s="398"/>
      <c r="D7" s="399"/>
      <c r="E7" s="581" t="s">
        <v>131</v>
      </c>
      <c r="F7" s="581"/>
      <c r="G7" s="581"/>
      <c r="H7" s="581"/>
      <c r="I7" s="581"/>
      <c r="J7" s="581"/>
      <c r="K7" s="581"/>
      <c r="L7" s="581"/>
      <c r="N7" s="5"/>
      <c r="O7" s="401"/>
      <c r="P7" s="401"/>
      <c r="Q7" s="401"/>
      <c r="R7" s="401"/>
      <c r="S7" s="401"/>
      <c r="T7" s="401"/>
      <c r="U7" s="5"/>
      <c r="V7" s="5"/>
      <c r="W7" s="5"/>
      <c r="X7" s="5"/>
      <c r="Y7" s="5"/>
    </row>
    <row r="8" spans="1:25" ht="17.25" customHeight="1" x14ac:dyDescent="0.3">
      <c r="B8" s="398" t="s">
        <v>7</v>
      </c>
      <c r="C8" s="398"/>
      <c r="D8" s="399"/>
      <c r="E8" s="581" t="s">
        <v>163</v>
      </c>
      <c r="F8" s="581"/>
      <c r="G8" s="581"/>
      <c r="H8" s="581"/>
      <c r="I8" s="581"/>
      <c r="J8" s="581"/>
      <c r="K8" s="581"/>
      <c r="L8" s="581"/>
      <c r="N8" s="5"/>
      <c r="O8" s="401"/>
      <c r="P8" s="401"/>
      <c r="Q8" s="401"/>
      <c r="R8" s="401"/>
      <c r="S8" s="401"/>
      <c r="T8" s="401"/>
      <c r="U8" s="5"/>
      <c r="V8" s="5"/>
      <c r="W8" s="5"/>
      <c r="X8" s="5"/>
      <c r="Y8" s="5"/>
    </row>
    <row r="9" spans="1:25" ht="15.6" x14ac:dyDescent="0.3">
      <c r="B9" s="126"/>
      <c r="C9" s="126"/>
      <c r="D9" s="126"/>
      <c r="E9" s="127"/>
      <c r="F9" s="127"/>
      <c r="G9" s="127"/>
      <c r="H9" s="127"/>
      <c r="I9" s="127"/>
      <c r="J9" s="127"/>
      <c r="K9" s="127"/>
      <c r="L9" s="127"/>
      <c r="N9" s="5"/>
      <c r="O9" s="296"/>
      <c r="P9" s="296"/>
      <c r="Q9" s="296"/>
      <c r="R9" s="296"/>
      <c r="S9" s="296"/>
      <c r="T9" s="296"/>
      <c r="U9" s="5"/>
      <c r="V9" s="5"/>
      <c r="W9" s="5"/>
      <c r="X9" s="5"/>
      <c r="Y9" s="5"/>
    </row>
    <row r="10" spans="1:25" ht="18.75" customHeight="1" x14ac:dyDescent="0.45">
      <c r="A10" s="9"/>
      <c r="B10" s="391" t="s">
        <v>141</v>
      </c>
      <c r="C10" s="391"/>
      <c r="D10" s="391"/>
      <c r="E10" s="391"/>
      <c r="F10" s="391"/>
      <c r="G10" s="391"/>
      <c r="H10" s="391"/>
      <c r="I10" s="391"/>
      <c r="J10" s="10"/>
      <c r="K10" s="10"/>
      <c r="L10" s="10"/>
      <c r="M10" s="10"/>
      <c r="N10" s="10"/>
      <c r="O10" s="10"/>
      <c r="P10" s="10"/>
      <c r="Q10" s="11"/>
      <c r="R10" s="9"/>
      <c r="S10" s="9"/>
      <c r="T10" s="9"/>
      <c r="U10" s="9"/>
      <c r="V10" s="9"/>
      <c r="W10" s="9"/>
      <c r="X10" s="9"/>
      <c r="Y10" s="9"/>
    </row>
    <row r="11" spans="1:25" ht="15.75" customHeight="1" x14ac:dyDescent="0.3">
      <c r="M11" s="5"/>
    </row>
    <row r="12" spans="1:25" ht="15" customHeight="1" thickBot="1" x14ac:dyDescent="0.35">
      <c r="M12" s="5"/>
    </row>
    <row r="13" spans="1:25" ht="27" customHeight="1" thickBot="1" x14ac:dyDescent="0.35">
      <c r="A13" s="392" t="s">
        <v>9</v>
      </c>
      <c r="B13" s="393"/>
      <c r="C13" s="393"/>
      <c r="D13" s="393"/>
      <c r="E13" s="393"/>
      <c r="F13" s="393"/>
      <c r="G13" s="394"/>
      <c r="H13" s="395" t="s">
        <v>10</v>
      </c>
      <c r="I13" s="342" t="s">
        <v>72</v>
      </c>
      <c r="J13" s="343"/>
      <c r="K13" s="343"/>
      <c r="L13" s="344"/>
      <c r="M13" s="98" t="s">
        <v>12</v>
      </c>
      <c r="N13" s="99"/>
      <c r="O13" s="100"/>
      <c r="P13" s="325" t="s">
        <v>13</v>
      </c>
      <c r="Q13" s="326"/>
      <c r="R13" s="326"/>
      <c r="S13" s="326"/>
      <c r="T13" s="326"/>
      <c r="U13" s="326"/>
      <c r="V13" s="327"/>
      <c r="W13" s="404" t="s">
        <v>14</v>
      </c>
      <c r="X13" s="405"/>
    </row>
    <row r="14" spans="1:25" ht="63" customHeight="1" x14ac:dyDescent="0.3">
      <c r="A14" s="406" t="s">
        <v>15</v>
      </c>
      <c r="B14" s="408" t="s">
        <v>16</v>
      </c>
      <c r="C14" s="408" t="s">
        <v>17</v>
      </c>
      <c r="D14" s="408" t="s">
        <v>18</v>
      </c>
      <c r="E14" s="408" t="s">
        <v>19</v>
      </c>
      <c r="F14" s="408" t="s">
        <v>73</v>
      </c>
      <c r="G14" s="410" t="s">
        <v>20</v>
      </c>
      <c r="H14" s="396"/>
      <c r="I14" s="412" t="s">
        <v>74</v>
      </c>
      <c r="J14" s="152" t="s">
        <v>75</v>
      </c>
      <c r="K14" s="152" t="s">
        <v>76</v>
      </c>
      <c r="L14" s="168" t="s">
        <v>90</v>
      </c>
      <c r="M14" s="169" t="s">
        <v>77</v>
      </c>
      <c r="N14" s="152" t="s">
        <v>78</v>
      </c>
      <c r="O14" s="170" t="s">
        <v>25</v>
      </c>
      <c r="P14" s="154" t="s">
        <v>26</v>
      </c>
      <c r="Q14" s="294" t="s">
        <v>79</v>
      </c>
      <c r="R14" s="414" t="s">
        <v>80</v>
      </c>
      <c r="S14" s="294" t="s">
        <v>81</v>
      </c>
      <c r="T14" s="294" t="s">
        <v>82</v>
      </c>
      <c r="U14" s="294" t="s">
        <v>83</v>
      </c>
      <c r="V14" s="171" t="s">
        <v>31</v>
      </c>
      <c r="W14" s="172" t="s">
        <v>32</v>
      </c>
      <c r="X14" s="415" t="s">
        <v>33</v>
      </c>
      <c r="Y14" s="1"/>
    </row>
    <row r="15" spans="1:25" ht="16.5" customHeight="1" thickBot="1" x14ac:dyDescent="0.35">
      <c r="A15" s="407"/>
      <c r="B15" s="409"/>
      <c r="C15" s="409"/>
      <c r="D15" s="409"/>
      <c r="E15" s="409"/>
      <c r="F15" s="409"/>
      <c r="G15" s="411"/>
      <c r="H15" s="397"/>
      <c r="I15" s="413"/>
      <c r="J15" s="173" t="s">
        <v>84</v>
      </c>
      <c r="K15" s="159" t="s">
        <v>35</v>
      </c>
      <c r="L15" s="174" t="s">
        <v>85</v>
      </c>
      <c r="M15" s="175" t="s">
        <v>36</v>
      </c>
      <c r="N15" s="176" t="s">
        <v>84</v>
      </c>
      <c r="O15" s="177" t="s">
        <v>36</v>
      </c>
      <c r="P15" s="175" t="s">
        <v>87</v>
      </c>
      <c r="Q15" s="178" t="s">
        <v>84</v>
      </c>
      <c r="R15" s="414"/>
      <c r="S15" s="176" t="s">
        <v>87</v>
      </c>
      <c r="T15" s="179" t="s">
        <v>88</v>
      </c>
      <c r="U15" s="179" t="s">
        <v>35</v>
      </c>
      <c r="V15" s="180" t="s">
        <v>38</v>
      </c>
      <c r="W15" s="292"/>
      <c r="X15" s="416"/>
      <c r="Y15" s="1"/>
    </row>
    <row r="16" spans="1:25" ht="19.5" customHeight="1" thickBot="1" x14ac:dyDescent="0.4">
      <c r="A16" s="375">
        <v>1</v>
      </c>
      <c r="B16" s="377" t="s">
        <v>161</v>
      </c>
      <c r="C16" s="378"/>
      <c r="D16" s="378">
        <v>10</v>
      </c>
      <c r="E16" s="379" t="s">
        <v>39</v>
      </c>
      <c r="F16" s="379">
        <v>1</v>
      </c>
      <c r="G16" s="380" t="s">
        <v>65</v>
      </c>
      <c r="H16" s="80" t="s">
        <v>41</v>
      </c>
      <c r="I16" s="137"/>
      <c r="J16" s="137"/>
      <c r="K16" s="138"/>
      <c r="L16" s="139"/>
      <c r="M16" s="140"/>
      <c r="N16" s="137"/>
      <c r="O16" s="141"/>
      <c r="P16" s="137"/>
      <c r="Q16" s="137"/>
      <c r="R16" s="378"/>
      <c r="S16" s="138"/>
      <c r="T16" s="138"/>
      <c r="U16" s="142"/>
      <c r="V16" s="142"/>
      <c r="W16" s="142">
        <v>46027</v>
      </c>
      <c r="X16" s="143">
        <v>46361</v>
      </c>
      <c r="Y16" s="24"/>
    </row>
    <row r="17" spans="1:30" ht="23.25" customHeight="1" x14ac:dyDescent="0.35">
      <c r="A17" s="376"/>
      <c r="B17" s="377"/>
      <c r="C17" s="379"/>
      <c r="D17" s="378"/>
      <c r="E17" s="379"/>
      <c r="F17" s="379"/>
      <c r="G17" s="380"/>
      <c r="H17" s="123" t="s">
        <v>42</v>
      </c>
      <c r="I17" s="144"/>
      <c r="J17" s="145"/>
      <c r="K17" s="146"/>
      <c r="L17" s="147"/>
      <c r="M17" s="144"/>
      <c r="N17" s="145"/>
      <c r="O17" s="147"/>
      <c r="P17" s="144"/>
      <c r="Q17" s="146"/>
      <c r="R17" s="379"/>
      <c r="S17" s="146"/>
      <c r="T17" s="146"/>
      <c r="U17" s="147"/>
      <c r="V17" s="144"/>
      <c r="W17" s="148"/>
      <c r="X17" s="149"/>
      <c r="Y17" s="24"/>
    </row>
    <row r="18" spans="1:30" ht="19.5" customHeight="1" thickBot="1" x14ac:dyDescent="0.4">
      <c r="A18" s="375">
        <v>2</v>
      </c>
      <c r="B18" s="381" t="s">
        <v>155</v>
      </c>
      <c r="C18" s="378"/>
      <c r="D18" s="378">
        <v>10</v>
      </c>
      <c r="E18" s="379" t="s">
        <v>39</v>
      </c>
      <c r="F18" s="379">
        <v>1</v>
      </c>
      <c r="G18" s="380" t="s">
        <v>65</v>
      </c>
      <c r="H18" s="80" t="s">
        <v>41</v>
      </c>
      <c r="I18" s="137">
        <v>45668</v>
      </c>
      <c r="J18" s="137">
        <f>I18+14</f>
        <v>45682</v>
      </c>
      <c r="K18" s="138">
        <f>J18+3+4</f>
        <v>45689</v>
      </c>
      <c r="L18" s="139">
        <f>K18+32+3</f>
        <v>45724</v>
      </c>
      <c r="M18" s="140">
        <f>L18+15</f>
        <v>45739</v>
      </c>
      <c r="N18" s="137">
        <f>M18+13</f>
        <v>45752</v>
      </c>
      <c r="O18" s="141">
        <f>N18+17</f>
        <v>45769</v>
      </c>
      <c r="P18" s="137">
        <f>O18+7</f>
        <v>45776</v>
      </c>
      <c r="Q18" s="137">
        <f>P18+12</f>
        <v>45788</v>
      </c>
      <c r="R18" s="378"/>
      <c r="S18" s="138">
        <f>Q18+7</f>
        <v>45795</v>
      </c>
      <c r="T18" s="138">
        <f>S18+13</f>
        <v>45808</v>
      </c>
      <c r="U18" s="142">
        <f>T18+3</f>
        <v>45811</v>
      </c>
      <c r="V18" s="142">
        <f>U18+4</f>
        <v>45815</v>
      </c>
      <c r="W18" s="142">
        <f>V18+7</f>
        <v>45822</v>
      </c>
      <c r="X18" s="143">
        <f>W18+7</f>
        <v>45829</v>
      </c>
      <c r="Y18" s="24"/>
    </row>
    <row r="19" spans="1:30" ht="23.25" customHeight="1" thickBot="1" x14ac:dyDescent="0.4">
      <c r="A19" s="376"/>
      <c r="B19" s="381"/>
      <c r="C19" s="379"/>
      <c r="D19" s="378"/>
      <c r="E19" s="379"/>
      <c r="F19" s="379"/>
      <c r="G19" s="380"/>
      <c r="H19" s="123" t="s">
        <v>42</v>
      </c>
      <c r="I19" s="144"/>
      <c r="J19" s="145"/>
      <c r="K19" s="146"/>
      <c r="L19" s="147"/>
      <c r="M19" s="144"/>
      <c r="N19" s="145"/>
      <c r="O19" s="147"/>
      <c r="P19" s="144"/>
      <c r="Q19" s="146"/>
      <c r="R19" s="379"/>
      <c r="S19" s="146"/>
      <c r="T19" s="146"/>
      <c r="U19" s="147"/>
      <c r="V19" s="144"/>
      <c r="W19" s="148"/>
      <c r="X19" s="149"/>
      <c r="Y19" s="24"/>
    </row>
    <row r="20" spans="1:30" s="109" customFormat="1" ht="19.5" customHeight="1" thickBot="1" x14ac:dyDescent="0.35">
      <c r="A20" s="268"/>
      <c r="B20" s="275" t="s">
        <v>43</v>
      </c>
      <c r="C20" s="276"/>
      <c r="D20" s="269"/>
      <c r="E20" s="269"/>
      <c r="F20" s="269"/>
      <c r="G20" s="270"/>
      <c r="H20" s="271"/>
      <c r="I20" s="272"/>
      <c r="J20" s="273"/>
      <c r="K20" s="269"/>
      <c r="L20" s="270"/>
      <c r="M20" s="273"/>
      <c r="N20" s="269"/>
      <c r="O20" s="269"/>
      <c r="P20" s="274"/>
      <c r="Q20" s="273"/>
      <c r="R20" s="269"/>
      <c r="S20" s="269"/>
      <c r="T20" s="269"/>
      <c r="U20" s="270"/>
      <c r="V20" s="273"/>
      <c r="W20" s="270"/>
      <c r="AD20" s="118"/>
    </row>
  </sheetData>
  <mergeCells count="48">
    <mergeCell ref="G16:G17"/>
    <mergeCell ref="R16:R17"/>
    <mergeCell ref="A16:A17"/>
    <mergeCell ref="B16:B17"/>
    <mergeCell ref="C16:C17"/>
    <mergeCell ref="D16:D17"/>
    <mergeCell ref="E16:E17"/>
    <mergeCell ref="F16:F17"/>
    <mergeCell ref="X14:X15"/>
    <mergeCell ref="W13:X13"/>
    <mergeCell ref="A14:A15"/>
    <mergeCell ref="B14:B15"/>
    <mergeCell ref="C14:C15"/>
    <mergeCell ref="D14:D15"/>
    <mergeCell ref="E14:E15"/>
    <mergeCell ref="F14:F15"/>
    <mergeCell ref="G14:G15"/>
    <mergeCell ref="I14:I15"/>
    <mergeCell ref="R14:R15"/>
    <mergeCell ref="B8:D8"/>
    <mergeCell ref="E8:L8"/>
    <mergeCell ref="O8:T8"/>
    <mergeCell ref="B10:I10"/>
    <mergeCell ref="A13:G13"/>
    <mergeCell ref="H13:H15"/>
    <mergeCell ref="I13:L13"/>
    <mergeCell ref="P13:V13"/>
    <mergeCell ref="F18:F19"/>
    <mergeCell ref="G18:G19"/>
    <mergeCell ref="R18:R19"/>
    <mergeCell ref="C2:J2"/>
    <mergeCell ref="B4:D4"/>
    <mergeCell ref="E4:L4"/>
    <mergeCell ref="O4:T4"/>
    <mergeCell ref="B5:D5"/>
    <mergeCell ref="E5:L5"/>
    <mergeCell ref="O5:T5"/>
    <mergeCell ref="B6:D6"/>
    <mergeCell ref="E6:L6"/>
    <mergeCell ref="O6:T6"/>
    <mergeCell ref="B7:D7"/>
    <mergeCell ref="E7:L7"/>
    <mergeCell ref="O7:T7"/>
    <mergeCell ref="A18:A19"/>
    <mergeCell ref="B18:B19"/>
    <mergeCell ref="C18:C19"/>
    <mergeCell ref="D18:D19"/>
    <mergeCell ref="E18:E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Travaux s</vt:lpstr>
      <vt:lpstr>Fournitures</vt:lpstr>
      <vt:lpstr>Travaux</vt:lpstr>
      <vt:lpstr>Prestations Intell</vt:lpstr>
      <vt:lpstr>Prestations de Service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ACILIM</dc:creator>
  <cp:lastModifiedBy>Mamadou Oury Binta D</cp:lastModifiedBy>
  <cp:lastPrinted>2021-01-25T14:24:57Z</cp:lastPrinted>
  <dcterms:created xsi:type="dcterms:W3CDTF">2008-11-28T01:42:53Z</dcterms:created>
  <dcterms:modified xsi:type="dcterms:W3CDTF">2026-03-05T09:13:10Z</dcterms:modified>
</cp:coreProperties>
</file>